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25" windowWidth="15015" windowHeight="7365"/>
  </bookViews>
  <sheets>
    <sheet name="نتاجات بحثيه" sheetId="1" r:id="rId1"/>
  </sheets>
  <calcPr calcId="125725"/>
</workbook>
</file>

<file path=xl/calcChain.xml><?xml version="1.0" encoding="utf-8"?>
<calcChain xmlns="http://schemas.openxmlformats.org/spreadsheetml/2006/main">
  <c r="P83" i="1"/>
  <c r="P82"/>
  <c r="P81"/>
  <c r="P80"/>
  <c r="P79"/>
  <c r="P78"/>
  <c r="P77"/>
  <c r="P76"/>
  <c r="P75"/>
  <c r="P74"/>
  <c r="P73"/>
  <c r="P72"/>
  <c r="P71"/>
  <c r="P70"/>
  <c r="P69"/>
  <c r="P68"/>
  <c r="P67"/>
  <c r="P58"/>
  <c r="P57"/>
  <c r="P56"/>
  <c r="P55"/>
  <c r="P54"/>
  <c r="P53"/>
  <c r="P52"/>
  <c r="P51"/>
  <c r="P50"/>
  <c r="P49"/>
  <c r="P48"/>
  <c r="P45"/>
  <c r="P44"/>
  <c r="P43"/>
  <c r="P42"/>
  <c r="O38"/>
  <c r="O37"/>
  <c r="O36"/>
  <c r="O35"/>
  <c r="O34"/>
  <c r="O33"/>
  <c r="O32"/>
  <c r="O31"/>
  <c r="O30"/>
  <c r="O29"/>
  <c r="O28"/>
  <c r="O27"/>
  <c r="O26"/>
  <c r="O25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2"/>
</calcChain>
</file>

<file path=xl/sharedStrings.xml><?xml version="1.0" encoding="utf-8"?>
<sst xmlns="http://schemas.openxmlformats.org/spreadsheetml/2006/main" count="783" uniqueCount="364">
  <si>
    <t>Submission Date</t>
  </si>
  <si>
    <t>اسم التدريسي</t>
  </si>
  <si>
    <t>اللقب العلمي</t>
  </si>
  <si>
    <t>عنوان البحث</t>
  </si>
  <si>
    <t>نوع البحث</t>
  </si>
  <si>
    <t>اسم الباحث الثاني</t>
  </si>
  <si>
    <t>اسم المجله</t>
  </si>
  <si>
    <t>مجلد</t>
  </si>
  <si>
    <t>العدد</t>
  </si>
  <si>
    <t>البلد</t>
  </si>
  <si>
    <t>تاريخ لنشر</t>
  </si>
  <si>
    <t>الرابط الالكتروني للمجله</t>
  </si>
  <si>
    <t>الترقيم الدولي</t>
  </si>
  <si>
    <t>Submission ID</t>
  </si>
  <si>
    <t>اكثار خليل إبراهيم</t>
  </si>
  <si>
    <t>مدرس دكتور</t>
  </si>
  <si>
    <t>الاجهاد النفسي وأساليب التعامل معه وعلاقتهما بمرونة الانا لدى عينة من تدريسيات جامعة البصرة</t>
  </si>
  <si>
    <t>مشترك</t>
  </si>
  <si>
    <t>أسماء صالح علي</t>
  </si>
  <si>
    <t>لا يوجد</t>
  </si>
  <si>
    <t>مجلة ابحاث البصرة للعلوم الانسانية</t>
  </si>
  <si>
    <t>العراق</t>
  </si>
  <si>
    <t>٢٠١٩/٢</t>
  </si>
  <si>
    <t>-https://bhums.uobasrah.edu.iq</t>
  </si>
  <si>
    <t>إدمان الانترنت وعلاقته بالتسويف الأكاديمي لدى عينة من طلبة الجامعة</t>
  </si>
  <si>
    <t>د. تهاني أنور إسماعيل السريح</t>
  </si>
  <si>
    <t>استاذ مساعد</t>
  </si>
  <si>
    <t>أثر الإرشاد المتمركز حول الحل في تعديل التوجه نحو الحياة لدى المعاقين حركياً</t>
  </si>
  <si>
    <t>د. عبدالمحسن عبدالحسين خضير</t>
  </si>
  <si>
    <t>مجلة الاستاذ</t>
  </si>
  <si>
    <t>حزيران ٢٠٢٠</t>
  </si>
  <si>
    <t>https://iasj.net/iasj/journal/1/issues</t>
  </si>
  <si>
    <t>التوجه نحو الحياة لدى المعاقين حركياً بناء وتطبيق</t>
  </si>
  <si>
    <t>مجلة العلوم النفسية والتربوية</t>
  </si>
  <si>
    <t>تشرين الثاني ٢٠١٩</t>
  </si>
  <si>
    <t>https://iasj.net/iasj/issue/10615</t>
  </si>
  <si>
    <t>أثر برنامج إرشادي لخفض درجة إدمان الإنترنت لدى طلبة المرحلة الإعدادية</t>
  </si>
  <si>
    <t>ا. د. محمد أنور محمود السامرائي</t>
  </si>
  <si>
    <t>نسق</t>
  </si>
  <si>
    <t>أيلول ٢٠٢٠</t>
  </si>
  <si>
    <t>https://iasj.net/iasj/journal/308/issues</t>
  </si>
  <si>
    <t>ا.د. صفاء عبدالزهرة حميد الجمعان</t>
  </si>
  <si>
    <t>استاذ</t>
  </si>
  <si>
    <t>اساليب مواجهة الضغوط النفسية لدى النساء الارامل وعلاقتها ببعض المتغيرات</t>
  </si>
  <si>
    <t>منفرد</t>
  </si>
  <si>
    <t>اكليل للدراسات الانسانية</t>
  </si>
  <si>
    <t>عدد خاص الجزء الثاني</t>
  </si>
  <si>
    <t>شباط 2021</t>
  </si>
  <si>
    <t>https://www.iasj.net/iasj/issue/12449</t>
  </si>
  <si>
    <t>هناء  صادق كريم</t>
  </si>
  <si>
    <t>مدرس</t>
  </si>
  <si>
    <t>التصورات المستقبلية لدى الاطفال المودوعين في دور الرعايه</t>
  </si>
  <si>
    <t>العلوم الانسانية رماح الاردن</t>
  </si>
  <si>
    <t>الاردن</t>
  </si>
  <si>
    <t>Www. dirasaatmagazine. Com</t>
  </si>
  <si>
    <t>تشخيص حالات الادمان على المخدرات لدى طلبة الاقسام الذاخلية</t>
  </si>
  <si>
    <t>محمود شاكر</t>
  </si>
  <si>
    <t>ابحات البصرة للعلوم الانسانيه ن</t>
  </si>
  <si>
    <t>العزاق</t>
  </si>
  <si>
    <t>Www.iasj. nit</t>
  </si>
  <si>
    <t>تقييم معارف النساء في مجتمع الجامعة اتجاه مرض سرطان الثدي في محافظة البصرة العراق ض سرطان الثدي</t>
  </si>
  <si>
    <t>د. غالب نوري نصر</t>
  </si>
  <si>
    <t>منتظر عبد الله مغامس</t>
  </si>
  <si>
    <t>ايذاء الذات وعلاقته باساليب المعاملة الوالدية لدى طلبة المرحلة المتوسطة</t>
  </si>
  <si>
    <t>مجلة ابحاث البصرة للعلوم الإنسانية</t>
  </si>
  <si>
    <t>اب ٢٠٢٠</t>
  </si>
  <si>
    <t>الإستقرار النفسي وعلاقته بالأفكار الاستحواذية لدى طلبة المرحلة الاعدادية</t>
  </si>
  <si>
    <t>مجلة العلوم النفسية</t>
  </si>
  <si>
    <t>د.امل عبدالرزاق نعيم المنصوري</t>
  </si>
  <si>
    <t>العلاقات الاجتماعية وعلاقتها بالصورة المدرجة للمرشد ة التربوية لدى طالبات كلية التربية للبنات</t>
  </si>
  <si>
    <t>د. رفيف عبد الحافظ محمد تقي الرياحي</t>
  </si>
  <si>
    <t>مجلة العلوم الانسانية / جامعة بابل</t>
  </si>
  <si>
    <t>العدد ٢</t>
  </si>
  <si>
    <t>https://www.iasj.net/iasj/issue/11349</t>
  </si>
  <si>
    <t>مشكلات المرشدين التربويين في المدارس الثانوية من وجهة نظرهم وعلاقته بتقييم مديري المدارس لادائهم</t>
  </si>
  <si>
    <t>د. سناء عبدالزهرة الجمعان</t>
  </si>
  <si>
    <t>مجلة ديالى / جامعة ديالى</t>
  </si>
  <si>
    <t>///</t>
  </si>
  <si>
    <t>تشرين الأول  ٢٠١٩</t>
  </si>
  <si>
    <t>https://www.iasj.net/iasj/issue/10616</t>
  </si>
  <si>
    <t>فاعلية فنية المتصل المعرفي في تعديل الاخفاق المعرفي لدى طالبات الدراسة الا الاعدادية</t>
  </si>
  <si>
    <t>د. ذكريات كاظم</t>
  </si>
  <si>
    <t>مجلة مجلة كلية التربية / جامعة واسط</t>
  </si>
  <si>
    <t>الجزء ٢</t>
  </si>
  <si>
    <t>https://eduj.uowasit.edu.iq/index.php/eduj/article/view/1102/912</t>
  </si>
  <si>
    <t>قياس الاخفاق المعرفي لدى طالبات الدراسة الاعدادية</t>
  </si>
  <si>
    <t>ا٠م٠د٠عبدالكريم غالي محسن العيداني</t>
  </si>
  <si>
    <t>المعتقدات الخرافية لدى طلبة الجامعة  (بناء وتطبيق)</t>
  </si>
  <si>
    <t>فيصل عزيز كاصد</t>
  </si>
  <si>
    <t>المجلد (45)</t>
  </si>
  <si>
    <t>العدد (1)</t>
  </si>
  <si>
    <t>كانون الثاني  2020</t>
  </si>
  <si>
    <t>ISSN  Online    2707-3599</t>
  </si>
  <si>
    <t>الانتباه التنفيذي وعلاقته بتميز الاداء لدى المرشدين التربويين</t>
  </si>
  <si>
    <t>اكرم مكي نزال</t>
  </si>
  <si>
    <t>4 ح</t>
  </si>
  <si>
    <t>كانون الثاني  2019</t>
  </si>
  <si>
    <t>ISSN   1817-2695</t>
  </si>
  <si>
    <t>افادة المرشدين التربويين من البرنامج الارشادي الذي اعدته الباحثة في تعديل الاخفاق المعرفي لدى طالبات المرحلة الاعدادية</t>
  </si>
  <si>
    <t>دراسة تأثير فنيتي ارشاديتين المتصل المعرفي وملء الفراغ في تعديل الاخفاق المعرفي لدى طالبات المرحلة المتوسطة</t>
  </si>
  <si>
    <t>د.عبدالكريم غالي محسن</t>
  </si>
  <si>
    <t>قياس التحيزات الذاتية لدى طلبة الارشاد النفسي</t>
  </si>
  <si>
    <t>م.م.نجوم عاشور جاسم</t>
  </si>
  <si>
    <t>مجلة ص والقران ذي الذكر</t>
  </si>
  <si>
    <t>لايوجد</t>
  </si>
  <si>
    <t>خريف 2020</t>
  </si>
  <si>
    <t>http://wareithalanbea.com</t>
  </si>
  <si>
    <t>ISSN:2079-1223</t>
  </si>
  <si>
    <t>ذكريات كاظم دعدوش</t>
  </si>
  <si>
    <t>د امل عبد الرزاق المنصوري</t>
  </si>
  <si>
    <t>٤د</t>
  </si>
  <si>
    <t>العراق   البصرة</t>
  </si>
  <si>
    <t>Https:phums.uobasrah.eduiq.</t>
  </si>
  <si>
    <t>_issn.  1817_2695</t>
  </si>
  <si>
    <t>- ISSN online 2707-3599</t>
  </si>
  <si>
    <t>اثر اسلوب اليقظة العقلية في تنميةالشفقة بالذات لدى عينة من طالبات كلية التربية للعلوم الانسانية</t>
  </si>
  <si>
    <t>أ.د مائدة مردان محي</t>
  </si>
  <si>
    <t>الشفقة بالذات لدى طلبة جامعة البصرة</t>
  </si>
  <si>
    <t>Mohanad Abdulkareem Hasan Hasab2</t>
  </si>
  <si>
    <t>Decision Making Using New Distances of Intuitionistic Fuzzy Sets and Study Their Application in the Universities</t>
  </si>
  <si>
    <t>Shuker Mahmood Khalil1</t>
  </si>
  <si>
    <t>Shuker Mahmood Khalil1(</t>
  </si>
  <si>
    <t>Springer Nature Switzerland</t>
  </si>
  <si>
    <t>INFUS 2020, AISC 1197,</t>
  </si>
  <si>
    <t>pp. 390–396,</t>
  </si>
  <si>
    <t>تركيا</t>
  </si>
  <si>
    <t>11 - 7 - 2020</t>
  </si>
  <si>
    <t>ISSN: 2194-5357</t>
  </si>
  <si>
    <t>مهند عبد الكرسم حسن</t>
  </si>
  <si>
    <t>Characteristics of the Soft (1, 2) - gprw –Closed Sets in Soft Bi-Topological Spaces</t>
  </si>
  <si>
    <t>Shuker Mahmood Khalil</t>
  </si>
  <si>
    <t>Nadia M. Ali Abbas</t>
  </si>
  <si>
    <t>IEEE (2020)</t>
  </si>
  <si>
    <t>العراق / بغداد</t>
  </si>
  <si>
    <t>12 - 7 - 2020</t>
  </si>
  <si>
    <t>https://ieeexplore.ieee.org/document/9253110/keywords#keywords</t>
  </si>
  <si>
    <t>Electronic ISBN:978-1-7281-8233-9</t>
  </si>
  <si>
    <t>On Soft  *  Open Sets and Soft Contra  *  Continuous Mappings in Soft Topological Spaces</t>
  </si>
  <si>
    <t>Journal of Interdisciplinary Mathematics</t>
  </si>
  <si>
    <t>Volume 24</t>
  </si>
  <si>
    <t>Issue 3</t>
  </si>
  <si>
    <t>23 - 3 - 2021</t>
  </si>
  <si>
    <t>https://www.tandfonline.com/doi/ref/10.1080/09720502.2020.1861786?scroll=top</t>
  </si>
  <si>
    <t>د. عبد المحسن عبد الحسين خضير</t>
  </si>
  <si>
    <t>تاثير الارشاد العقلاني الانفعالي في خفض قلق المستقبل لدى طلبة السنة الاخيرة في الجامعة</t>
  </si>
  <si>
    <t>esprc.uobaghdad.edu.iq</t>
  </si>
  <si>
    <t>ISSN:1816 - 1970</t>
  </si>
  <si>
    <t>اثر اسلوب الارشاد المتمركز حول الحل في تعديل التوجه نحو الحياة لدى المعاقين حركيا</t>
  </si>
  <si>
    <t>تهاني انور اسماعيل</t>
  </si>
  <si>
    <t>ircoedu.uobaghdad.edu.iq</t>
  </si>
  <si>
    <t>ISSN:2518 - 9263</t>
  </si>
  <si>
    <t>د.حامد قاسم ريشان</t>
  </si>
  <si>
    <t>الانحياز التأكيدي لدى طالبات الجامعة</t>
  </si>
  <si>
    <t>م.م. زبنب جميل عبد الجليل</t>
  </si>
  <si>
    <t>كانون الثاني سنة ٢٠٢٠</t>
  </si>
  <si>
    <t>http://bums.uobasrah.edu.iq</t>
  </si>
  <si>
    <t>-Issn online 2707- 3599</t>
  </si>
  <si>
    <t>د. حامد قاسم ريشان</t>
  </si>
  <si>
    <t>أثر فنية التخيل المنطقي العاطفي في خفض الانحياز التأكيدي لدى طالبات الجامعة</t>
  </si>
  <si>
    <t>م.م. زينب جميل عبد الجليل</t>
  </si>
  <si>
    <t>ا.د. صفاء عبدالزهرة حميد</t>
  </si>
  <si>
    <t>القابلية للاستهواء لدى موظفي الدولة</t>
  </si>
  <si>
    <t>عبدالله عادل</t>
  </si>
  <si>
    <t>مجلة اوروك للعلوم الانسانية</t>
  </si>
  <si>
    <t>محلي</t>
  </si>
  <si>
    <t>https://www.iasj.net/iasj?func=fulltext&amp;aId=133119</t>
  </si>
  <si>
    <t>د.عبدالكريم زاير رسن صالح الموزاني</t>
  </si>
  <si>
    <t>قياس  مستوى التعاطف لدى معلمي  المدارس الابتدائية  في مدينة البصرة</t>
  </si>
  <si>
    <t>الباحثة دلال عبدالله احمد</t>
  </si>
  <si>
    <t>مجلة كلية التربية علوم إنسانية في البصرة ٢٠١٧</t>
  </si>
  <si>
    <t>العدد١  المجلد ٤٢  الجزء  ب ٢٠١٧</t>
  </si>
  <si>
    <t>الانتماء الاجتماعي  وعلاقته  بالصحة النفسية لدى طالبات الجامعة</t>
  </si>
  <si>
    <t>ا.د. عبدالكريم زاير الموزاني</t>
  </si>
  <si>
    <t>م.ايمان نعيم شعير</t>
  </si>
  <si>
    <t>مجلة  أبحاث ميسان</t>
  </si>
  <si>
    <t>ا٢٠١٧  الشهر ال٤</t>
  </si>
  <si>
    <t>لكمالية السوية العصابية وعلاقتها بالضغوط النفسية لدى طلبة الصف السادس الاعدادي</t>
  </si>
  <si>
    <t>مجلة ابحاث البصرة (العلوم الانسانية</t>
  </si>
  <si>
    <t>سهام سعد علي</t>
  </si>
  <si>
    <t>https://www.iasj.net/iasj/download/a51fc713d107ae76</t>
  </si>
  <si>
    <t>البناء النفسي للبغايا المودعات في سجن البصرة المركزي</t>
  </si>
  <si>
    <t>مجلة كلية التربية للعلوم الانسانية جامعة ذي قار</t>
  </si>
  <si>
    <t>تموز-2016</t>
  </si>
  <si>
    <t>اثر اسلوب المواجهة التفاعلية في تنمية شلوك المساعدة لدى طلبة الجامعة</t>
  </si>
  <si>
    <t>د بتول بناي زبيري</t>
  </si>
  <si>
    <t>https://www.iasj.net/iasj/article/145200</t>
  </si>
  <si>
    <t>مجلة ابحاث البصرة</t>
  </si>
  <si>
    <t>ا. م. د. عبدالمحسن عبدالحسين خضير</t>
  </si>
  <si>
    <t>الاندماج الجامعي لدى طلبة الجامعة بناء وتطبيق</t>
  </si>
  <si>
    <t>نجلاء عبدالكاظم محيبس</t>
  </si>
  <si>
    <t>مجلة أبحاث البصرة للعلوم الانسانية</t>
  </si>
  <si>
    <t>حزيران ٢٠١٧</t>
  </si>
  <si>
    <t>https://iasj.net/iasj/pdf/366547c5e1b18b08</t>
  </si>
  <si>
    <t xml:space="preserve">أ.د مائدة مردان محي </t>
  </si>
  <si>
    <t>العفو عن الآخرين وعلاقته بالوعي بالذات والانفتاح على الأخر لدى طلبة الإرشاد النفسي والتوجيه التربوي</t>
  </si>
  <si>
    <t>زين عابدين علي</t>
  </si>
  <si>
    <t>أ.م.د مائدة مردان محي</t>
  </si>
  <si>
    <t xml:space="preserve">مجلة المنهج العلمي والسلوك/ الصادرة عن جمعية المرشدين النفسيين في القاهرة/ يناير 2016/ العدد 15/ </t>
  </si>
  <si>
    <t>عربي</t>
  </si>
  <si>
    <t xml:space="preserve">استاذ </t>
  </si>
  <si>
    <t xml:space="preserve">انماط التعلق لدى الطلبة المشمولين بخدمات الارشاد الفردي في المدارس المتوسطة. </t>
  </si>
  <si>
    <t xml:space="preserve">كاظم غميس </t>
  </si>
  <si>
    <r>
      <t>مجلة أبحاث البصرة ( للعلوم الإنسانية ) قبول النشر  العدد( 698)، بتاريخ  30/10/2016 ( بحث مشترك</t>
    </r>
    <r>
      <rPr>
        <sz val="9"/>
        <color rgb="FF000000"/>
        <rFont val="Arial"/>
        <family val="2"/>
      </rPr>
      <t>)</t>
    </r>
  </si>
  <si>
    <t xml:space="preserve">محلي </t>
  </si>
  <si>
    <t>أ. د.سناء عبدالزهرة الجمعان</t>
  </si>
  <si>
    <t>مشكلات المرشدين التربويين في المدارس الثانوية  من وجهة نظرهم وعلاقتها بتقييم مديري المدرسة لإدائهم</t>
  </si>
  <si>
    <t>د. أمل عبدالرزاق نعيم المنصوري</t>
  </si>
  <si>
    <t>الشعور بالياس وعلاقته بالاتجاه نحو الهجرة لدى طلبة الجامعة</t>
  </si>
  <si>
    <t>معوقات التعليم الرقمي لدى معلمي التربية الخاصة من وجهة نظرهم</t>
  </si>
  <si>
    <t>مهارات الاتصال لدى طلبة جامعة الصرة وعلاقتها ببعض المتغيرات</t>
  </si>
  <si>
    <t>خواء المعنى لدى طلبة الجامعة</t>
  </si>
  <si>
    <t>توجس الاتصال وعلاقته بالتلكؤ الاكاديمي لدى طلبة الجامعة</t>
  </si>
  <si>
    <t>اساليب ادارة الازمات المدرسية لدى مدراء المدارس الابتدائية وعلاقتها ببعض المتغيرات</t>
  </si>
  <si>
    <t>الكفايات التواصلية لدى تدريسيي كلية التربية من وجهة نظرهم وعلاقتها ببعض المتغيرات</t>
  </si>
  <si>
    <t>اثر التحليل التفاعلي في تنميه الانا الراشدة لدى الاحداث الجانحين</t>
  </si>
  <si>
    <t>بناء مقياس مهارة حل المشكلات لدى طلبة الارشاد النفسي</t>
  </si>
  <si>
    <t>الإحتياجات التدريبية  للمرشدين التربويين وعلاقتها بالمهارات الارشادية لديهم</t>
  </si>
  <si>
    <t>اثر أسلوب المقابلات التحفيزية في خفض إيذاء الذات لدى عينة من طالبات المدارس المتوسطة)</t>
  </si>
  <si>
    <t>أ.د.سناء عبدالزهرة الجمعان</t>
  </si>
  <si>
    <t>نور جمعة</t>
  </si>
  <si>
    <t>أ.د.صفاء عبدالزهرة الجمعان</t>
  </si>
  <si>
    <t>حسين رحيم حميد</t>
  </si>
  <si>
    <t>ا.م.د. امل عبدالرزاق</t>
  </si>
  <si>
    <t>م.م جابر عبيد صالح</t>
  </si>
  <si>
    <t>أمل عبدالرزاق نعيم المنصوري</t>
  </si>
  <si>
    <t>ضحى عادل سالم</t>
  </si>
  <si>
    <t>زهراء صالح عبد الصاحب</t>
  </si>
  <si>
    <t xml:space="preserve">أ.د مائدة مردان محي الطعان </t>
  </si>
  <si>
    <t>مفرد</t>
  </si>
  <si>
    <t>مجلة دراسات تربوية ونفسية- مجلة كلية التربية بالزقازيق</t>
  </si>
  <si>
    <t>المجلة العربية لعلوم الاعاقة والموهبة</t>
  </si>
  <si>
    <t>Route Educational &amp; science Journal</t>
  </si>
  <si>
    <t>مجلة ابحاث البصرة للعلوم للانسانية</t>
  </si>
  <si>
    <t>شبكة المؤتمرات العربية</t>
  </si>
  <si>
    <t>مجلة ديالى</t>
  </si>
  <si>
    <t>مجلة ابحاث البصرة للعلوم الانسانيه</t>
  </si>
  <si>
    <t>Route Educational &amp; social science Journal</t>
  </si>
  <si>
    <t>كانون الأول ٢٠١٨</t>
  </si>
  <si>
    <t>عالمي</t>
  </si>
  <si>
    <t>https://www.researchgate.net/publication/336568524</t>
  </si>
  <si>
    <t>https://www.iasj.net/iasj/download/b9e2f843a2758804</t>
  </si>
  <si>
    <t>http://proceedings.sriweb.org/akn/index.php/art/article/view/256</t>
  </si>
  <si>
    <t>https://iasj.net/iasj/download/4b01a3e3d34d9aaa</t>
  </si>
  <si>
    <t>WWW.IJOURNALS.MY</t>
  </si>
  <si>
    <t>https://www.iasj.net/iasj?func=fulltext&amp;aId=155492</t>
  </si>
  <si>
    <t>http://www.ressjournal.com/Makaleler/1964647875_7.pdf</t>
  </si>
  <si>
    <t>ا.د مائدة مردان محي</t>
  </si>
  <si>
    <t>بناء مقياس مفهوم الذات لطلبة التعليم الإعدادي في مدينة الاصابعة</t>
  </si>
  <si>
    <t>اثر برنامج إرشادي في تعديل عادات الاستذكار غير الجيدة لدى عينة من طالبات كلية الآداب بجامعة الجبل الغربي</t>
  </si>
  <si>
    <t xml:space="preserve">تأثير مشاهدة أفلام الرسوم المتحركة الخالية من العنف على السلوك العدواني لدى تلاميذ الفصل السادس بمدينة الاصابعة الليبية </t>
  </si>
  <si>
    <r>
      <t>أساليب مواجهة المشكلات لدى طلبة المدارس المشمولة بخدمات الإرشاد</t>
    </r>
    <r>
      <rPr>
        <sz val="10"/>
        <color theme="1"/>
        <rFont val="Arial"/>
        <family val="2"/>
        <scheme val="minor"/>
      </rPr>
      <t xml:space="preserve"> التربوي.</t>
    </r>
  </si>
  <si>
    <t xml:space="preserve">احمد جمال </t>
  </si>
  <si>
    <t xml:space="preserve">مشترك </t>
  </si>
  <si>
    <t>مجلة واسط للعلوم الإنسانية</t>
  </si>
  <si>
    <t>مجلة أبحاث البصرة ( العلوم الانسانية</t>
  </si>
  <si>
    <t>مجلة أبحاث ميسان</t>
  </si>
  <si>
    <t>المجلد (11) العدد (28)</t>
  </si>
  <si>
    <t xml:space="preserve">المجلد :  40، العدد: 4 </t>
  </si>
  <si>
    <t>المجلد الحادي عشر. العدد الثاني والعشرون</t>
  </si>
  <si>
    <t>دراسة مقارنة في دافع الإنجاز الدراسي بين الطالبات المتزوجات وغير المتزوجات في كلية التربية للعلوم الإنسانية</t>
  </si>
  <si>
    <t>السوك العدواني وعلاقته بالأحكام الخلقية لدى طلبة المرحلة المتوسطة</t>
  </si>
  <si>
    <t>مجلة لارك</t>
  </si>
  <si>
    <t>العدد 20</t>
  </si>
  <si>
    <t>المجلد 1</t>
  </si>
  <si>
    <t>مجلة أبحاث البصرة للعلوم الإنسانية</t>
  </si>
  <si>
    <t xml:space="preserve">العدد 1 </t>
  </si>
  <si>
    <t>المجلد 41</t>
  </si>
  <si>
    <t>https://iasj.net/iasi/article/122336</t>
  </si>
  <si>
    <t>https://iasj.net/iasj/article/128354</t>
  </si>
  <si>
    <t>د. هناء صادق كريم صبر البدران</t>
  </si>
  <si>
    <t>م.م.جابر عبيد صالح</t>
  </si>
  <si>
    <t xml:space="preserve">ا.د مائدة مردان محي </t>
  </si>
  <si>
    <t xml:space="preserve">استاذ مساعد </t>
  </si>
  <si>
    <t>مدرس مساعد</t>
  </si>
  <si>
    <t xml:space="preserve">المعنى في الحياة عند طلبة كلية التربية للعلوم الانسانية </t>
  </si>
  <si>
    <t>https://iasj.net/iasj/pdf/45e3c02664433bbb</t>
  </si>
  <si>
    <t>الطاقة النفسية وعلاقتها بالرضا عن الحياة لدى طلبة الجامعة</t>
  </si>
  <si>
    <t>صورة الذات العامة وعلاقنها بالتمرد النفسي لدى طلبة مرحلة الدراسة المتوسطة</t>
  </si>
  <si>
    <t>التعب النفسي عند معلمي صفوف التربية الخاصة</t>
  </si>
  <si>
    <t>االتعصب لدى طلبة الجامعة وعلاقته بانماط التنشئة الاسرية</t>
  </si>
  <si>
    <t>المهارات الارشادية لدى المرشدين التربويين في التعامل مع الازماتوعلاقتها ببعض المتغيرات</t>
  </si>
  <si>
    <t>مشكلات طلبة المرحلة الرابعة في كلية التربية/جامعة البصرة</t>
  </si>
  <si>
    <t>التوافق الزواجي وعلاقته بادراك الزوجة للمسؤوليات الاسرية</t>
  </si>
  <si>
    <t>الخجل لدى طلبة المرحلة الاولى في كلية التربية</t>
  </si>
  <si>
    <t>اثر الاقناع الجدلي التعليمي في تخفيض قلق التصور المعرفي لدى طالبات المرحلة الاعدادية</t>
  </si>
  <si>
    <t>الضغوط النفسية وعلاقتها بالافكار اللاعقلانية لدى موضفي حامعة البصرة</t>
  </si>
  <si>
    <t>اثر اسلوب القصد المعاكس في خفض القلق الوجودي لدى عينة من المسنين المقينيت في دور الدولة</t>
  </si>
  <si>
    <t>اثر التحليل التفاعلي في تنمية الانا الراشدة لدى الاحداث الجانحين</t>
  </si>
  <si>
    <t>التسامح الاجتماعي لدى طلبة الارشاد النفسي</t>
  </si>
  <si>
    <t>فاعلية التحليل بالمعنى في تنمية الوعي بالذات عند طالبات مرحلة الدراسة الاعدادية</t>
  </si>
  <si>
    <t>بناء برنامج تدريبي مقترحعلى إدارة الذات لتنمية مفهوم الذات الاكاديمي لدى طالبات الارشاد النفسي</t>
  </si>
  <si>
    <t>الاستقرار المعرفي عند المرشدين التربويين بناء وتطبيق</t>
  </si>
  <si>
    <t>المهارات الإرشادية وعلاقتها ببعض المتغيرات الديموغرافية لدى المرشدين التربويين في مدارس محافظة البصرة .</t>
  </si>
  <si>
    <r>
      <t>تطوير المناهج الدراسية من وجهة نظر المدرسين في مدارس التعليم الثانوي في محافظة البصرة</t>
    </r>
    <r>
      <rPr>
        <b/>
        <sz val="10"/>
        <color rgb="FF000000"/>
        <rFont val="Arial"/>
        <family val="2"/>
      </rPr>
      <t>( مشترك)</t>
    </r>
  </si>
  <si>
    <t>د.صفاء عبدالزهرة</t>
  </si>
  <si>
    <t>الباحث محمد عبدالرضا شريف</t>
  </si>
  <si>
    <t>الباحثة دعاء احمد مطر</t>
  </si>
  <si>
    <t>د.هناء صادق كريم البدران</t>
  </si>
  <si>
    <t>بلا</t>
  </si>
  <si>
    <t>نوال محمد عساف</t>
  </si>
  <si>
    <t>اشواق جبار</t>
  </si>
  <si>
    <t>م.م نادية عادل مزعل</t>
  </si>
  <si>
    <t>م.م منتضر عبدالله مغامس</t>
  </si>
  <si>
    <t>جابر عبي صالح</t>
  </si>
  <si>
    <t>صبا سعد حسين الخفاجي</t>
  </si>
  <si>
    <t>مروة خالد هيلون عبدالواحد</t>
  </si>
  <si>
    <t>بثينة سبتي الجابري</t>
  </si>
  <si>
    <t>الباحث ماجد جمعة حمدالله</t>
  </si>
  <si>
    <t>امال محي زويد</t>
  </si>
  <si>
    <t>2 \3\ 2018</t>
  </si>
  <si>
    <t>حزيران-2017</t>
  </si>
  <si>
    <t>2017-اب</t>
  </si>
  <si>
    <t>حزيران ٢٠١٨</t>
  </si>
  <si>
    <t>اذار  ٢٠١٨</t>
  </si>
  <si>
    <t>أكتوبر 2017/ العدد 16</t>
  </si>
  <si>
    <t>العدد:  5مجلد :42 2017</t>
  </si>
  <si>
    <t>ابحاث ميسان</t>
  </si>
  <si>
    <t>مجلة اداب جامعة ذي قار</t>
  </si>
  <si>
    <t>مجلة كلية التربيه الاساسية للعلوم التربوية والانسانية جامعة بابل</t>
  </si>
  <si>
    <t>ابحاث البصرة للعلوم الانسانية</t>
  </si>
  <si>
    <t>مجلة كلية التربية للعلوم الانسانية  / جامعة ذي قار</t>
  </si>
  <si>
    <t>مجلة نسق</t>
  </si>
  <si>
    <t>مجلة المنهج العلمي والسلوك</t>
  </si>
  <si>
    <t xml:space="preserve">مجلة أبحاث البصرة (للعلوم الإنسانية  </t>
  </si>
  <si>
    <t>http://un.uobasrah.edu.iq/papers/9767.pdf</t>
  </si>
  <si>
    <t>http://un.uobasrah.edu.iq/papers/9776.pdf</t>
  </si>
  <si>
    <t>https://www.iasj.net/iasj/download/1ae2f1823812a912</t>
  </si>
  <si>
    <t>https://faculty.uobasrah.edu.iq/uploads/publications/1631908953.pdf</t>
  </si>
  <si>
    <t>https://www.iasj.net/iasj/download/1d3680146ec49da9</t>
  </si>
  <si>
    <t>https://iasj.net/iasj/download/ee7de731f49b5b04</t>
  </si>
  <si>
    <t>https://www.iasj.net/iasj/article/155491</t>
  </si>
  <si>
    <t>https://www.iasj.net/iasj/issue/8879</t>
  </si>
  <si>
    <t>https://jedh.utq.edu.iq/index.php/main/article/view/257/237</t>
  </si>
  <si>
    <t>https://www.iasj.net/iasj/article/146694</t>
  </si>
  <si>
    <t>https://drive.google.com/file/d/1AFH5zifiBXb939lxI8Z719L3X7xSKroc/view</t>
  </si>
  <si>
    <t>https://iasj.net/iasj/issue/8958</t>
  </si>
  <si>
    <t xml:space="preserve"> مصادقة عميد الكلية </t>
  </si>
  <si>
    <t xml:space="preserve">  أ.د حميد سراج جابر </t>
  </si>
  <si>
    <t xml:space="preserve">  أ.د مائدة مردان محي </t>
  </si>
  <si>
    <t xml:space="preserve"> رئيسة قسم الارشاد النفسي والتوجيه التربوي </t>
  </si>
  <si>
    <t>الجنوح بين خدعة المراهقة عند العرب والتكليف القراني ( الوقاية والعلاج)</t>
  </si>
  <si>
    <t>اسم الباحث الأول</t>
  </si>
  <si>
    <t xml:space="preserve">أ.م. د هناء صادق </t>
  </si>
  <si>
    <t xml:space="preserve">مجلة  طنبة للدراسات العلمية الاكاديمية </t>
  </si>
  <si>
    <t>الرابع</t>
  </si>
  <si>
    <t>revue.tobna@gmail.com</t>
  </si>
  <si>
    <t xml:space="preserve">الجزائر </t>
  </si>
  <si>
    <t xml:space="preserve">أ.د سناء عبد الزهرة حميد </t>
  </si>
  <si>
    <t xml:space="preserve">ادمان الانترنيت وعلاقته بالاحباط الوجودي لدى الراشدين </t>
  </si>
  <si>
    <t>العدد 296</t>
  </si>
  <si>
    <t xml:space="preserve">التوافق الزواجي لدى معلمات المدارس الابتدائية </t>
  </si>
  <si>
    <t xml:space="preserve">معوقات انجاز البحث العلمي لدى تدريسي كلية التربية </t>
  </si>
  <si>
    <t xml:space="preserve">مجلة كلية التربية للعلوم الانسانية </t>
  </si>
  <si>
    <t>اثر انموذج ( روثكوف ) في اكتساب المفاهيم الجغرافية لدى طالبات الصف الأول المتوسط</t>
  </si>
  <si>
    <t xml:space="preserve">مجلة ميسان للدراسات الاكاديمية </t>
  </si>
  <si>
    <t xml:space="preserve">الاسلوب المعرفي الاندفاعي- التروي لدى طلبة مرحلة الدراسة الااعدادية </t>
  </si>
  <si>
    <t xml:space="preserve">مشكلات التدريسيين اعضاء اللجان الامتحانية </t>
  </si>
  <si>
    <t>مجلة دراسات الخليج</t>
  </si>
  <si>
    <t xml:space="preserve">بناء مقياس مفهوم الذات الاكاديمي لدى طلبة الارشاد النفسي </t>
  </si>
  <si>
    <t xml:space="preserve">مجلة نسق </t>
  </si>
  <si>
    <t xml:space="preserve">العاشر </t>
  </si>
  <si>
    <t>https://drive.google.com/file/d/1aZKitu9xCK7b8aXXbfKJOhKdsgfWgSyk/view</t>
  </si>
  <si>
    <t>النظرية البنائية وانموذج التعلم البنائي</t>
  </si>
  <si>
    <t>الاء</t>
  </si>
</sst>
</file>

<file path=xl/styles.xml><?xml version="1.0" encoding="utf-8"?>
<styleSheet xmlns="http://schemas.openxmlformats.org/spreadsheetml/2006/main">
  <numFmts count="5">
    <numFmt numFmtId="164" formatCode="yyyy\-mm\-dd\ h:mm:ss"/>
    <numFmt numFmtId="165" formatCode="m/yyyy"/>
    <numFmt numFmtId="166" formatCode="yyyy/m"/>
    <numFmt numFmtId="167" formatCode="mmmm\ yyyy"/>
    <numFmt numFmtId="168" formatCode="m\-yyyy"/>
  </numFmts>
  <fonts count="23">
    <font>
      <sz val="10"/>
      <color rgb="FF000000"/>
      <name val="Arial"/>
    </font>
    <font>
      <b/>
      <sz val="11"/>
      <color theme="1"/>
      <name val="Arial"/>
    </font>
    <font>
      <sz val="10"/>
      <color theme="1"/>
      <name val="Arial"/>
    </font>
    <font>
      <u/>
      <sz val="10"/>
      <color rgb="FF0000FF"/>
      <name val="Arial"/>
    </font>
    <font>
      <u/>
      <sz val="10"/>
      <color theme="10"/>
      <name val="Arial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rgb="FF000000"/>
      <name val="Simplified Arabic"/>
      <family val="1"/>
    </font>
    <font>
      <b/>
      <sz val="9"/>
      <color rgb="FF000000"/>
      <name val="Simplified Arabic"/>
      <family val="1"/>
    </font>
    <font>
      <b/>
      <sz val="11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8"/>
      <color rgb="FF000000"/>
      <name val="Arial"/>
      <family val="2"/>
    </font>
    <font>
      <u/>
      <sz val="10"/>
      <color rgb="FF0000FF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</fills>
  <borders count="5">
    <border>
      <left/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164" fontId="2" fillId="0" borderId="0" xfId="0" applyNumberFormat="1" applyFont="1" applyAlignment="1">
      <alignment horizontal="center"/>
    </xf>
    <xf numFmtId="0" fontId="10" fillId="0" borderId="0" xfId="0" applyFont="1" applyAlignment="1"/>
    <xf numFmtId="0" fontId="11" fillId="0" borderId="0" xfId="0" applyFont="1" applyAlignment="1">
      <alignment vertical="center"/>
    </xf>
    <xf numFmtId="165" fontId="2" fillId="0" borderId="0" xfId="0" applyNumberFormat="1" applyFont="1" applyAlignment="1"/>
    <xf numFmtId="166" fontId="2" fillId="0" borderId="0" xfId="0" applyNumberFormat="1" applyFont="1" applyAlignment="1"/>
    <xf numFmtId="167" fontId="2" fillId="0" borderId="0" xfId="0" applyNumberFormat="1" applyFont="1" applyAlignment="1"/>
    <xf numFmtId="0" fontId="12" fillId="0" borderId="0" xfId="0" applyFont="1"/>
    <xf numFmtId="0" fontId="0" fillId="0" borderId="0" xfId="0"/>
    <xf numFmtId="0" fontId="13" fillId="0" borderId="0" xfId="0" applyFont="1"/>
    <xf numFmtId="0" fontId="14" fillId="0" borderId="0" xfId="0" applyFont="1"/>
    <xf numFmtId="0" fontId="16" fillId="0" borderId="0" xfId="0" applyFont="1"/>
    <xf numFmtId="0" fontId="17" fillId="0" borderId="2" xfId="0" applyFont="1" applyBorder="1" applyAlignment="1">
      <alignment horizontal="right" vertical="top" wrapText="1" readingOrder="2"/>
    </xf>
    <xf numFmtId="0" fontId="17" fillId="0" borderId="3" xfId="0" applyFont="1" applyBorder="1" applyAlignment="1">
      <alignment horizontal="right" vertical="top" wrapText="1" readingOrder="2"/>
    </xf>
    <xf numFmtId="0" fontId="17" fillId="0" borderId="0" xfId="0" applyFont="1" applyAlignment="1"/>
    <xf numFmtId="0" fontId="17" fillId="0" borderId="0" xfId="0" applyFont="1" applyAlignment="1">
      <alignment horizontal="center" readingOrder="2"/>
    </xf>
    <xf numFmtId="0" fontId="19" fillId="0" borderId="0" xfId="1" applyFont="1" applyAlignment="1" applyProtection="1">
      <alignment horizontal="center" readingOrder="2"/>
    </xf>
    <xf numFmtId="0" fontId="18" fillId="0" borderId="0" xfId="0" applyFont="1" applyAlignment="1"/>
    <xf numFmtId="0" fontId="5" fillId="0" borderId="0" xfId="0" applyFont="1" applyFill="1" applyBorder="1" applyAlignment="1"/>
    <xf numFmtId="0" fontId="19" fillId="0" borderId="0" xfId="1" applyFont="1" applyAlignment="1" applyProtection="1"/>
    <xf numFmtId="0" fontId="20" fillId="0" borderId="0" xfId="0" applyFont="1" applyAlignment="1"/>
    <xf numFmtId="166" fontId="5" fillId="0" borderId="0" xfId="0" applyNumberFormat="1" applyFont="1" applyAlignment="1"/>
    <xf numFmtId="165" fontId="5" fillId="0" borderId="0" xfId="0" applyNumberFormat="1" applyFont="1" applyAlignment="1"/>
    <xf numFmtId="168" fontId="5" fillId="0" borderId="0" xfId="0" applyNumberFormat="1" applyFont="1" applyAlignment="1"/>
    <xf numFmtId="0" fontId="21" fillId="0" borderId="0" xfId="0" applyFont="1" applyAlignment="1"/>
    <xf numFmtId="0" fontId="21" fillId="0" borderId="0" xfId="0" applyFont="1"/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1" applyAlignment="1" applyProtection="1"/>
    <xf numFmtId="14" fontId="0" fillId="0" borderId="0" xfId="0" applyNumberFormat="1" applyFont="1" applyAlignment="1"/>
    <xf numFmtId="0" fontId="2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/>
    <xf numFmtId="0" fontId="5" fillId="0" borderId="4" xfId="0" applyFont="1" applyBorder="1" applyAlignment="1"/>
    <xf numFmtId="164" fontId="2" fillId="0" borderId="4" xfId="0" applyNumberFormat="1" applyFont="1" applyBorder="1" applyAlignment="1"/>
    <xf numFmtId="0" fontId="0" fillId="0" borderId="4" xfId="0" applyFont="1" applyBorder="1" applyAlignment="1"/>
    <xf numFmtId="0" fontId="20" fillId="0" borderId="4" xfId="0" applyFont="1" applyBorder="1" applyAlignment="1"/>
    <xf numFmtId="0" fontId="5" fillId="0" borderId="0" xfId="0" applyFont="1" applyBorder="1" applyAlignment="1"/>
    <xf numFmtId="0" fontId="2" fillId="0" borderId="0" xfId="0" applyFont="1" applyBorder="1" applyAlignment="1"/>
    <xf numFmtId="0" fontId="20" fillId="0" borderId="0" xfId="0" applyFont="1" applyBorder="1" applyAlignment="1"/>
    <xf numFmtId="0" fontId="0" fillId="0" borderId="0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95</xdr:row>
      <xdr:rowOff>85725</xdr:rowOff>
    </xdr:from>
    <xdr:to>
      <xdr:col>1</xdr:col>
      <xdr:colOff>1556385</xdr:colOff>
      <xdr:row>97</xdr:row>
      <xdr:rowOff>175895</xdr:rowOff>
    </xdr:to>
    <xdr:pic>
      <xdr:nvPicPr>
        <xdr:cNvPr id="3" name="صورة 3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771005415" y="18411825"/>
          <a:ext cx="1213485" cy="490220"/>
        </a:xfrm>
        <a:prstGeom prst="rect">
          <a:avLst/>
        </a:prstGeom>
      </xdr:spPr>
    </xdr:pic>
    <xdr:clientData/>
  </xdr:twoCellAnchor>
  <xdr:twoCellAnchor editAs="oneCell">
    <xdr:from>
      <xdr:col>3</xdr:col>
      <xdr:colOff>1962150</xdr:colOff>
      <xdr:row>92</xdr:row>
      <xdr:rowOff>142874</xdr:rowOff>
    </xdr:from>
    <xdr:to>
      <xdr:col>3</xdr:col>
      <xdr:colOff>3548380</xdr:colOff>
      <xdr:row>101</xdr:row>
      <xdr:rowOff>38100</xdr:rowOff>
    </xdr:to>
    <xdr:pic>
      <xdr:nvPicPr>
        <xdr:cNvPr id="5" name="صورة 3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765984470" y="18345149"/>
          <a:ext cx="1586230" cy="1695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areithalanbea.com/" TargetMode="External"/><Relationship Id="rId13" Type="http://schemas.openxmlformats.org/officeDocument/2006/relationships/hyperlink" Target="http://bums.uobasrah.edu.iq/" TargetMode="External"/><Relationship Id="rId18" Type="http://schemas.openxmlformats.org/officeDocument/2006/relationships/hyperlink" Target="https://iasj.net/iasj/pdf/366547c5e1b18b08" TargetMode="External"/><Relationship Id="rId26" Type="http://schemas.openxmlformats.org/officeDocument/2006/relationships/hyperlink" Target="https://www.iasj.net/iasj?func=fulltext&amp;aId=155492" TargetMode="External"/><Relationship Id="rId39" Type="http://schemas.openxmlformats.org/officeDocument/2006/relationships/hyperlink" Target="https://www.iasj.net/iasj/issue/8879" TargetMode="External"/><Relationship Id="rId3" Type="http://schemas.openxmlformats.org/officeDocument/2006/relationships/hyperlink" Target="https://iasj.net/iasj/journal/308/issues" TargetMode="External"/><Relationship Id="rId21" Type="http://schemas.openxmlformats.org/officeDocument/2006/relationships/hyperlink" Target="http://proceedings.sriweb.org/akn/index.php/art/article/view/256" TargetMode="External"/><Relationship Id="rId34" Type="http://schemas.openxmlformats.org/officeDocument/2006/relationships/hyperlink" Target="https://www.iasj.net/iasj/download/1ae2f1823812a912" TargetMode="External"/><Relationship Id="rId42" Type="http://schemas.openxmlformats.org/officeDocument/2006/relationships/hyperlink" Target="https://drive.google.com/file/d/1AFH5zifiBXb939lxI8Z719L3X7xSKroc/view" TargetMode="External"/><Relationship Id="rId7" Type="http://schemas.openxmlformats.org/officeDocument/2006/relationships/hyperlink" Target="https://eduj.uowasit.edu.iq/index.php/eduj/article/view/1102/912" TargetMode="External"/><Relationship Id="rId12" Type="http://schemas.openxmlformats.org/officeDocument/2006/relationships/hyperlink" Target="http://ircoedu.uobaghdad.edu.iq/" TargetMode="External"/><Relationship Id="rId17" Type="http://schemas.openxmlformats.org/officeDocument/2006/relationships/hyperlink" Target="https://www.iasj.net/iasj/article/145200" TargetMode="External"/><Relationship Id="rId25" Type="http://schemas.openxmlformats.org/officeDocument/2006/relationships/hyperlink" Target="http://www.ijournals.my/" TargetMode="External"/><Relationship Id="rId33" Type="http://schemas.openxmlformats.org/officeDocument/2006/relationships/hyperlink" Target="http://un.uobasrah.edu.iq/papers/9776.pdf" TargetMode="External"/><Relationship Id="rId38" Type="http://schemas.openxmlformats.org/officeDocument/2006/relationships/hyperlink" Target="https://www.iasj.net/iasj/article/155491" TargetMode="External"/><Relationship Id="rId46" Type="http://schemas.openxmlformats.org/officeDocument/2006/relationships/drawing" Target="../drawings/drawing1.xml"/><Relationship Id="rId2" Type="http://schemas.openxmlformats.org/officeDocument/2006/relationships/hyperlink" Target="https://iasj.net/iasj/issue/10615" TargetMode="External"/><Relationship Id="rId16" Type="http://schemas.openxmlformats.org/officeDocument/2006/relationships/hyperlink" Target="https://www.iasj.net/iasj/download/a51fc713d107ae76" TargetMode="External"/><Relationship Id="rId20" Type="http://schemas.openxmlformats.org/officeDocument/2006/relationships/hyperlink" Target="https://www.iasj.net/iasj/download/b9e2f843a2758804" TargetMode="External"/><Relationship Id="rId29" Type="http://schemas.openxmlformats.org/officeDocument/2006/relationships/hyperlink" Target="https://iasj.net/iasi/article/122336" TargetMode="External"/><Relationship Id="rId41" Type="http://schemas.openxmlformats.org/officeDocument/2006/relationships/hyperlink" Target="https://www.iasj.net/iasj/article/146694" TargetMode="External"/><Relationship Id="rId1" Type="http://schemas.openxmlformats.org/officeDocument/2006/relationships/hyperlink" Target="https://iasj.net/iasj/journal/1/issues" TargetMode="External"/><Relationship Id="rId6" Type="http://schemas.openxmlformats.org/officeDocument/2006/relationships/hyperlink" Target="https://www.iasj.net/iasj/issue/10616" TargetMode="External"/><Relationship Id="rId11" Type="http://schemas.openxmlformats.org/officeDocument/2006/relationships/hyperlink" Target="http://esprc.uobaghdad.edu.iq/" TargetMode="External"/><Relationship Id="rId24" Type="http://schemas.openxmlformats.org/officeDocument/2006/relationships/hyperlink" Target="https://iasj.net/iasj/download/4b01a3e3d34d9aaa" TargetMode="External"/><Relationship Id="rId32" Type="http://schemas.openxmlformats.org/officeDocument/2006/relationships/hyperlink" Target="http://un.uobasrah.edu.iq/papers/9767.pdf" TargetMode="External"/><Relationship Id="rId37" Type="http://schemas.openxmlformats.org/officeDocument/2006/relationships/hyperlink" Target="https://iasj.net/iasj/download/ee7de731f49b5b04" TargetMode="External"/><Relationship Id="rId40" Type="http://schemas.openxmlformats.org/officeDocument/2006/relationships/hyperlink" Target="https://jedh.utq.edu.iq/index.php/main/article/view/257/237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www.iasj.net/iasj/issue/11349" TargetMode="External"/><Relationship Id="rId15" Type="http://schemas.openxmlformats.org/officeDocument/2006/relationships/hyperlink" Target="https://www.iasj.net/iasj?func=fulltext&amp;aId=133119" TargetMode="External"/><Relationship Id="rId23" Type="http://schemas.openxmlformats.org/officeDocument/2006/relationships/hyperlink" Target="https://iasj.net/iasj/download/4b01a3e3d34d9aaa" TargetMode="External"/><Relationship Id="rId28" Type="http://schemas.openxmlformats.org/officeDocument/2006/relationships/hyperlink" Target="http://www.ijournals.my/" TargetMode="External"/><Relationship Id="rId36" Type="http://schemas.openxmlformats.org/officeDocument/2006/relationships/hyperlink" Target="https://www.iasj.net/iasj/download/1d3680146ec49da9" TargetMode="External"/><Relationship Id="rId10" Type="http://schemas.openxmlformats.org/officeDocument/2006/relationships/hyperlink" Target="https://www.tandfonline.com/doi/ref/10.1080/09720502.2020.1861786?scroll=top" TargetMode="External"/><Relationship Id="rId19" Type="http://schemas.openxmlformats.org/officeDocument/2006/relationships/hyperlink" Target="https://www.researchgate.net/publication/336568524" TargetMode="External"/><Relationship Id="rId31" Type="http://schemas.openxmlformats.org/officeDocument/2006/relationships/hyperlink" Target="https://iasj.net/iasj/pdf/45e3c02664433bbb" TargetMode="External"/><Relationship Id="rId44" Type="http://schemas.openxmlformats.org/officeDocument/2006/relationships/hyperlink" Target="mailto:revue.tobna@gmail.com" TargetMode="External"/><Relationship Id="rId4" Type="http://schemas.openxmlformats.org/officeDocument/2006/relationships/hyperlink" Target="https://www.iasj.net/iasj/issue/12449" TargetMode="External"/><Relationship Id="rId9" Type="http://schemas.openxmlformats.org/officeDocument/2006/relationships/hyperlink" Target="https://ieeexplore.ieee.org/document/9253110/keywords" TargetMode="External"/><Relationship Id="rId14" Type="http://schemas.openxmlformats.org/officeDocument/2006/relationships/hyperlink" Target="http://bums.uobasrah.edu.iq/" TargetMode="External"/><Relationship Id="rId22" Type="http://schemas.openxmlformats.org/officeDocument/2006/relationships/hyperlink" Target="http://proceedings.sriweb.org/akn/index.php/art/article/view/256" TargetMode="External"/><Relationship Id="rId27" Type="http://schemas.openxmlformats.org/officeDocument/2006/relationships/hyperlink" Target="http://www.ressjournal.com/Makaleler/1964647875_7.pdf" TargetMode="External"/><Relationship Id="rId30" Type="http://schemas.openxmlformats.org/officeDocument/2006/relationships/hyperlink" Target="https://iasj.net/iasj/article/128354" TargetMode="External"/><Relationship Id="rId35" Type="http://schemas.openxmlformats.org/officeDocument/2006/relationships/hyperlink" Target="https://faculty.uobasrah.edu.iq/uploads/publications/1631908953.pdf" TargetMode="External"/><Relationship Id="rId43" Type="http://schemas.openxmlformats.org/officeDocument/2006/relationships/hyperlink" Target="https://iasj.net/iasj/issue/89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J96"/>
  <sheetViews>
    <sheetView rightToLeft="1" tabSelected="1" workbookViewId="0">
      <pane ySplit="1" topLeftCell="A82" activePane="bottomLeft" state="frozen"/>
      <selection pane="bottomLeft" activeCell="A71" sqref="A71"/>
    </sheetView>
  </sheetViews>
  <sheetFormatPr defaultColWidth="14.42578125" defaultRowHeight="15.75" customHeight="1"/>
  <cols>
    <col min="1" max="1" width="20.85546875" customWidth="1"/>
    <col min="2" max="2" width="30.85546875" customWidth="1"/>
    <col min="3" max="3" width="14.5703125" customWidth="1"/>
    <col min="4" max="4" width="86.5703125" customWidth="1"/>
    <col min="5" max="5" width="11.140625" customWidth="1"/>
    <col min="6" max="6" width="31.5703125" customWidth="1"/>
    <col min="7" max="7" width="19.5703125" customWidth="1"/>
    <col min="8" max="8" width="30" customWidth="1"/>
    <col min="9" max="9" width="10.42578125" customWidth="1"/>
    <col min="10" max="10" width="18.140625" customWidth="1"/>
    <col min="11" max="11" width="6" customWidth="1"/>
    <col min="12" max="12" width="16.140625" customWidth="1"/>
    <col min="13" max="13" width="61.28515625" customWidth="1"/>
    <col min="14" max="14" width="25" customWidth="1"/>
    <col min="15" max="15" width="17.42578125" hidden="1" customWidth="1"/>
    <col min="16" max="16" width="30.7109375" customWidth="1"/>
  </cols>
  <sheetData>
    <row r="1" spans="1:15" ht="15.75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341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1" t="s">
        <v>13</v>
      </c>
    </row>
    <row r="2" spans="1:15" ht="12.75">
      <c r="A2" s="3">
        <v>44313.532534722224</v>
      </c>
      <c r="B2" s="4" t="s">
        <v>14</v>
      </c>
      <c r="C2" s="4" t="s">
        <v>15</v>
      </c>
      <c r="D2" s="4" t="s">
        <v>16</v>
      </c>
      <c r="E2" s="4" t="s">
        <v>17</v>
      </c>
      <c r="F2" s="4" t="s">
        <v>18</v>
      </c>
      <c r="G2" s="4" t="s">
        <v>19</v>
      </c>
      <c r="H2" s="4" t="s">
        <v>20</v>
      </c>
      <c r="I2" s="5">
        <v>44</v>
      </c>
      <c r="J2" s="5">
        <v>2</v>
      </c>
      <c r="K2" s="4" t="s">
        <v>21</v>
      </c>
      <c r="L2" s="5" t="s">
        <v>22</v>
      </c>
      <c r="M2" s="5" t="s">
        <v>23</v>
      </c>
      <c r="N2" s="5"/>
      <c r="O2" s="6" t="str">
        <f>TEXT("4953260116943426405","0")</f>
        <v>4953260116943420000</v>
      </c>
    </row>
    <row r="3" spans="1:15" ht="12.75">
      <c r="A3" s="3">
        <v>44313.536770833336</v>
      </c>
      <c r="B3" s="4" t="s">
        <v>14</v>
      </c>
      <c r="C3" s="4" t="s">
        <v>15</v>
      </c>
      <c r="D3" s="4" t="s">
        <v>24</v>
      </c>
      <c r="E3" s="4" t="s">
        <v>17</v>
      </c>
      <c r="F3" s="4" t="s">
        <v>18</v>
      </c>
      <c r="H3" s="4" t="s">
        <v>20</v>
      </c>
      <c r="I3" s="5">
        <v>44</v>
      </c>
      <c r="J3" s="5">
        <v>4</v>
      </c>
      <c r="K3" s="4" t="s">
        <v>21</v>
      </c>
      <c r="L3" s="5">
        <v>2019</v>
      </c>
      <c r="M3" s="5" t="s">
        <v>23</v>
      </c>
      <c r="N3" s="5"/>
      <c r="O3" s="6" t="str">
        <f>TEXT("4953263776949327217","0")</f>
        <v>4953263776949320000</v>
      </c>
    </row>
    <row r="4" spans="1:15" ht="12.75">
      <c r="A4" s="3">
        <v>44313.543553240743</v>
      </c>
      <c r="B4" s="4" t="s">
        <v>25</v>
      </c>
      <c r="C4" s="4" t="s">
        <v>26</v>
      </c>
      <c r="D4" s="4" t="s">
        <v>27</v>
      </c>
      <c r="E4" s="4" t="s">
        <v>17</v>
      </c>
      <c r="F4" s="4" t="s">
        <v>28</v>
      </c>
      <c r="H4" s="4" t="s">
        <v>29</v>
      </c>
      <c r="I4" s="5">
        <v>59</v>
      </c>
      <c r="J4" s="5">
        <v>2</v>
      </c>
      <c r="K4" s="4" t="s">
        <v>21</v>
      </c>
      <c r="L4" s="4" t="s">
        <v>30</v>
      </c>
      <c r="M4" s="7" t="s">
        <v>31</v>
      </c>
      <c r="N4" s="5"/>
      <c r="O4" s="6" t="str">
        <f>TEXT("4953269630511625048","0")</f>
        <v>4953269630511620000</v>
      </c>
    </row>
    <row r="5" spans="1:15" ht="12.75">
      <c r="A5" s="3">
        <v>44313.547835648147</v>
      </c>
      <c r="B5" s="4" t="s">
        <v>25</v>
      </c>
      <c r="C5" s="4" t="s">
        <v>26</v>
      </c>
      <c r="D5" s="4" t="s">
        <v>32</v>
      </c>
      <c r="E5" s="4" t="s">
        <v>17</v>
      </c>
      <c r="F5" s="4" t="s">
        <v>28</v>
      </c>
      <c r="H5" s="4" t="s">
        <v>33</v>
      </c>
      <c r="I5" s="5">
        <v>30</v>
      </c>
      <c r="J5" s="5">
        <v>4</v>
      </c>
      <c r="K5" s="4" t="s">
        <v>21</v>
      </c>
      <c r="L5" s="4" t="s">
        <v>34</v>
      </c>
      <c r="M5" s="7" t="s">
        <v>35</v>
      </c>
      <c r="N5" s="5"/>
      <c r="O5" s="6" t="str">
        <f>TEXT("4953273330513636519","0")</f>
        <v>4953273330513630000</v>
      </c>
    </row>
    <row r="6" spans="1:15" ht="12.75">
      <c r="A6" s="3">
        <v>44313.554756944446</v>
      </c>
      <c r="B6" s="4" t="s">
        <v>25</v>
      </c>
      <c r="C6" s="4" t="s">
        <v>26</v>
      </c>
      <c r="D6" s="4" t="s">
        <v>36</v>
      </c>
      <c r="E6" s="4" t="s">
        <v>17</v>
      </c>
      <c r="F6" s="4" t="s">
        <v>37</v>
      </c>
      <c r="H6" s="4" t="s">
        <v>38</v>
      </c>
      <c r="I6" s="5">
        <v>7</v>
      </c>
      <c r="J6" s="5">
        <v>26</v>
      </c>
      <c r="K6" s="4" t="s">
        <v>21</v>
      </c>
      <c r="L6" s="4" t="s">
        <v>39</v>
      </c>
      <c r="M6" s="7" t="s">
        <v>40</v>
      </c>
      <c r="N6" s="5"/>
      <c r="O6" s="6" t="str">
        <f>TEXT("4953279310519406631","0")</f>
        <v>4953279310519400000</v>
      </c>
    </row>
    <row r="7" spans="1:15" ht="12.75">
      <c r="A7" s="3">
        <v>44313.588252314818</v>
      </c>
      <c r="B7" s="4" t="s">
        <v>41</v>
      </c>
      <c r="C7" s="4" t="s">
        <v>42</v>
      </c>
      <c r="D7" s="4" t="s">
        <v>43</v>
      </c>
      <c r="E7" s="4" t="s">
        <v>44</v>
      </c>
      <c r="H7" s="4" t="s">
        <v>45</v>
      </c>
      <c r="J7" s="4" t="s">
        <v>46</v>
      </c>
      <c r="K7" s="4" t="s">
        <v>21</v>
      </c>
      <c r="L7" s="4" t="s">
        <v>47</v>
      </c>
      <c r="M7" s="7" t="s">
        <v>48</v>
      </c>
      <c r="N7" s="5"/>
      <c r="O7" s="6" t="str">
        <f>TEXT("4953308254205779941","0")</f>
        <v>4953308254205770000</v>
      </c>
    </row>
    <row r="8" spans="1:15" ht="12.75">
      <c r="A8" s="3">
        <v>44313.594583333332</v>
      </c>
      <c r="B8" s="4" t="s">
        <v>49</v>
      </c>
      <c r="C8" s="5" t="s">
        <v>26</v>
      </c>
      <c r="D8" s="4" t="s">
        <v>51</v>
      </c>
      <c r="E8" s="4" t="s">
        <v>44</v>
      </c>
      <c r="H8" s="4" t="s">
        <v>52</v>
      </c>
      <c r="I8" s="5">
        <v>2</v>
      </c>
      <c r="J8" s="5">
        <v>18</v>
      </c>
      <c r="K8" s="4" t="s">
        <v>53</v>
      </c>
      <c r="L8" s="5">
        <v>2019</v>
      </c>
      <c r="M8" s="5" t="s">
        <v>54</v>
      </c>
      <c r="N8" s="5"/>
      <c r="O8" s="6" t="str">
        <f>TEXT("4953313722127404845","0")</f>
        <v>4953313722127400000</v>
      </c>
    </row>
    <row r="9" spans="1:15" ht="12.75">
      <c r="A9" s="3">
        <v>44313.601111111115</v>
      </c>
      <c r="B9" s="4" t="s">
        <v>49</v>
      </c>
      <c r="C9" s="5" t="s">
        <v>26</v>
      </c>
      <c r="D9" s="4" t="s">
        <v>55</v>
      </c>
      <c r="E9" s="4" t="s">
        <v>17</v>
      </c>
      <c r="F9" s="4" t="s">
        <v>56</v>
      </c>
      <c r="H9" s="4" t="s">
        <v>57</v>
      </c>
      <c r="I9" s="5">
        <v>44</v>
      </c>
      <c r="J9" s="5">
        <v>4</v>
      </c>
      <c r="K9" s="4" t="s">
        <v>58</v>
      </c>
      <c r="L9" s="5">
        <v>2019</v>
      </c>
      <c r="M9" s="5" t="s">
        <v>59</v>
      </c>
      <c r="N9" s="5"/>
      <c r="O9" s="6" t="str">
        <f>TEXT("4953319362121714667","0")</f>
        <v>4953319362121710000</v>
      </c>
    </row>
    <row r="10" spans="1:15" ht="12.75">
      <c r="A10" s="3">
        <v>44313.60769675926</v>
      </c>
      <c r="B10" s="4" t="s">
        <v>49</v>
      </c>
      <c r="C10" s="5" t="s">
        <v>26</v>
      </c>
      <c r="D10" s="4" t="s">
        <v>60</v>
      </c>
      <c r="E10" s="4" t="s">
        <v>17</v>
      </c>
      <c r="F10" s="4" t="s">
        <v>61</v>
      </c>
      <c r="H10" s="4" t="s">
        <v>52</v>
      </c>
      <c r="I10" s="5">
        <v>3</v>
      </c>
      <c r="J10" s="5">
        <v>28</v>
      </c>
      <c r="K10" s="4" t="s">
        <v>53</v>
      </c>
      <c r="L10" s="5">
        <v>2020</v>
      </c>
      <c r="M10" s="5" t="s">
        <v>54</v>
      </c>
      <c r="N10" s="5"/>
      <c r="O10" s="6" t="str">
        <f>TEXT("4953325052129123261","0")</f>
        <v>4953325052129120000</v>
      </c>
    </row>
    <row r="11" spans="1:15" ht="12.75">
      <c r="A11" s="3"/>
      <c r="B11" s="4"/>
      <c r="C11" s="4"/>
      <c r="D11" s="4"/>
      <c r="E11" s="4"/>
      <c r="H11" s="4"/>
      <c r="I11" s="5"/>
      <c r="J11" s="5"/>
      <c r="K11" s="4"/>
      <c r="L11" s="4"/>
      <c r="O11" s="6" t="str">
        <f>TEXT("4953693831175816933","0")</f>
        <v>4953693831175810000</v>
      </c>
    </row>
    <row r="12" spans="1:15" ht="12.75">
      <c r="A12" s="3">
        <v>44314.034699074073</v>
      </c>
      <c r="B12" s="4" t="s">
        <v>62</v>
      </c>
      <c r="C12" s="4" t="s">
        <v>50</v>
      </c>
      <c r="D12" s="4" t="s">
        <v>63</v>
      </c>
      <c r="E12" s="4" t="s">
        <v>44</v>
      </c>
      <c r="H12" s="4" t="s">
        <v>64</v>
      </c>
      <c r="I12" s="5">
        <v>45</v>
      </c>
      <c r="J12" s="5">
        <v>2</v>
      </c>
      <c r="K12" s="4" t="s">
        <v>21</v>
      </c>
      <c r="L12" s="4" t="s">
        <v>65</v>
      </c>
      <c r="O12" s="6" t="str">
        <f>TEXT("4953693981175220455","0")</f>
        <v>4953693981175220000</v>
      </c>
    </row>
    <row r="13" spans="1:15" ht="12.75">
      <c r="A13" s="3">
        <v>44314.03634259259</v>
      </c>
      <c r="B13" s="4" t="s">
        <v>62</v>
      </c>
      <c r="C13" s="4" t="s">
        <v>50</v>
      </c>
      <c r="D13" s="4" t="s">
        <v>66</v>
      </c>
      <c r="E13" s="4" t="s">
        <v>44</v>
      </c>
      <c r="H13" s="4" t="s">
        <v>67</v>
      </c>
      <c r="I13" s="5">
        <v>31</v>
      </c>
      <c r="J13" s="5">
        <v>3</v>
      </c>
      <c r="K13" s="4" t="s">
        <v>21</v>
      </c>
      <c r="L13" s="5">
        <v>2020</v>
      </c>
      <c r="O13" s="6" t="str">
        <f>TEXT("4953695401179147546","0")</f>
        <v>4953695401179140000</v>
      </c>
    </row>
    <row r="14" spans="1:15" ht="12.75">
      <c r="A14" s="3">
        <v>44314.228136574071</v>
      </c>
      <c r="B14" s="4" t="s">
        <v>68</v>
      </c>
      <c r="C14" s="4" t="s">
        <v>26</v>
      </c>
      <c r="D14" s="4" t="s">
        <v>69</v>
      </c>
      <c r="E14" s="4" t="s">
        <v>17</v>
      </c>
      <c r="F14" s="4" t="s">
        <v>70</v>
      </c>
      <c r="H14" s="4" t="s">
        <v>71</v>
      </c>
      <c r="I14" s="5">
        <v>27</v>
      </c>
      <c r="J14" s="4" t="s">
        <v>72</v>
      </c>
      <c r="K14" s="4" t="s">
        <v>21</v>
      </c>
      <c r="L14" s="4" t="s">
        <v>30</v>
      </c>
      <c r="M14" s="7" t="s">
        <v>73</v>
      </c>
      <c r="N14" s="5"/>
      <c r="O14" s="6" t="str">
        <f>TEXT("4953861114307750254","0")</f>
        <v>4953861114307750000</v>
      </c>
    </row>
    <row r="15" spans="1:15" ht="12.75">
      <c r="A15" s="3">
        <v>44314.236087962963</v>
      </c>
      <c r="B15" s="4" t="s">
        <v>68</v>
      </c>
      <c r="C15" s="4" t="s">
        <v>26</v>
      </c>
      <c r="D15" s="4" t="s">
        <v>74</v>
      </c>
      <c r="E15" s="4" t="s">
        <v>17</v>
      </c>
      <c r="F15" s="4" t="s">
        <v>75</v>
      </c>
      <c r="H15" s="4" t="s">
        <v>76</v>
      </c>
      <c r="I15" s="5" t="s">
        <v>77</v>
      </c>
      <c r="J15" s="5">
        <v>81</v>
      </c>
      <c r="K15" s="4" t="s">
        <v>21</v>
      </c>
      <c r="L15" s="4" t="s">
        <v>78</v>
      </c>
      <c r="M15" s="7" t="s">
        <v>79</v>
      </c>
      <c r="N15" s="5"/>
      <c r="O15" s="6" t="str">
        <f>TEXT("4953867984301349965","0")</f>
        <v>4953867984301340000</v>
      </c>
    </row>
    <row r="16" spans="1:15" ht="12.75">
      <c r="A16" s="3">
        <v>44314.246122685188</v>
      </c>
      <c r="B16" s="4" t="s">
        <v>68</v>
      </c>
      <c r="C16" s="4" t="s">
        <v>26</v>
      </c>
      <c r="D16" s="4" t="s">
        <v>80</v>
      </c>
      <c r="E16" s="4" t="s">
        <v>17</v>
      </c>
      <c r="F16" s="4" t="s">
        <v>81</v>
      </c>
      <c r="H16" s="4" t="s">
        <v>82</v>
      </c>
      <c r="I16" s="4" t="s">
        <v>83</v>
      </c>
      <c r="J16" s="5">
        <v>37</v>
      </c>
      <c r="K16" s="4" t="s">
        <v>21</v>
      </c>
      <c r="L16" s="4" t="s">
        <v>34</v>
      </c>
      <c r="M16" s="7" t="s">
        <v>84</v>
      </c>
      <c r="N16" s="5"/>
      <c r="O16" s="6" t="str">
        <f>TEXT("4953876654309841647","0")</f>
        <v>4953876654309840000</v>
      </c>
    </row>
    <row r="17" spans="1:15" ht="12.75">
      <c r="A17" s="3"/>
      <c r="B17" s="4"/>
      <c r="C17" s="4"/>
      <c r="D17" s="4"/>
      <c r="E17" s="4"/>
      <c r="F17" s="4"/>
      <c r="H17" s="4"/>
      <c r="I17" s="5"/>
      <c r="J17" s="4"/>
      <c r="K17" s="4"/>
      <c r="L17" s="4"/>
      <c r="M17" s="7"/>
      <c r="N17" s="5"/>
      <c r="O17" s="6" t="str">
        <f>TEXT("4953882474307123132","0")</f>
        <v>4953882474307120000</v>
      </c>
    </row>
    <row r="18" spans="1:15" ht="12.75">
      <c r="A18" s="3">
        <v>44315.038958333331</v>
      </c>
      <c r="B18" s="4" t="s">
        <v>86</v>
      </c>
      <c r="C18" s="4" t="s">
        <v>26</v>
      </c>
      <c r="D18" s="4" t="s">
        <v>87</v>
      </c>
      <c r="E18" s="4" t="s">
        <v>17</v>
      </c>
      <c r="F18" s="4" t="s">
        <v>88</v>
      </c>
      <c r="H18" s="4" t="s">
        <v>20</v>
      </c>
      <c r="I18" s="4" t="s">
        <v>89</v>
      </c>
      <c r="J18" s="4" t="s">
        <v>90</v>
      </c>
      <c r="K18" s="4" t="s">
        <v>21</v>
      </c>
      <c r="L18" s="4" t="s">
        <v>91</v>
      </c>
      <c r="M18" s="5" t="s">
        <v>23</v>
      </c>
      <c r="N18" s="5" t="s">
        <v>92</v>
      </c>
      <c r="O18" s="6" t="str">
        <f>TEXT("4954561660133827355","0")</f>
        <v>4954561660133820000</v>
      </c>
    </row>
    <row r="19" spans="1:15" ht="12.75">
      <c r="A19" s="3">
        <v>44315.04478009259</v>
      </c>
      <c r="B19" s="4" t="s">
        <v>86</v>
      </c>
      <c r="C19" s="4" t="s">
        <v>26</v>
      </c>
      <c r="D19" s="4" t="s">
        <v>93</v>
      </c>
      <c r="E19" s="4" t="s">
        <v>17</v>
      </c>
      <c r="F19" s="4" t="s">
        <v>94</v>
      </c>
      <c r="H19" s="4" t="s">
        <v>20</v>
      </c>
      <c r="I19" s="5">
        <v>44</v>
      </c>
      <c r="J19" s="4" t="s">
        <v>95</v>
      </c>
      <c r="K19" s="4" t="s">
        <v>21</v>
      </c>
      <c r="L19" s="4" t="s">
        <v>96</v>
      </c>
      <c r="M19" s="5" t="s">
        <v>23</v>
      </c>
      <c r="N19" s="5" t="s">
        <v>97</v>
      </c>
      <c r="O19" s="6" t="str">
        <f>TEXT("4954566690135648607","0")</f>
        <v>4954566690135640000</v>
      </c>
    </row>
    <row r="20" spans="1:15" ht="12.75">
      <c r="A20" s="3">
        <v>44315.045011574075</v>
      </c>
      <c r="B20" s="4" t="s">
        <v>86</v>
      </c>
      <c r="C20" s="4" t="s">
        <v>26</v>
      </c>
      <c r="D20" s="4" t="s">
        <v>98</v>
      </c>
      <c r="E20" s="4" t="s">
        <v>17</v>
      </c>
      <c r="F20" s="4" t="s">
        <v>94</v>
      </c>
      <c r="H20" s="4" t="s">
        <v>20</v>
      </c>
      <c r="I20" s="5">
        <v>44</v>
      </c>
      <c r="J20" s="4" t="s">
        <v>95</v>
      </c>
      <c r="K20" s="4" t="s">
        <v>21</v>
      </c>
      <c r="L20" s="4" t="s">
        <v>96</v>
      </c>
      <c r="M20" s="5" t="s">
        <v>23</v>
      </c>
      <c r="N20" s="5" t="s">
        <v>97</v>
      </c>
      <c r="O20" s="6" t="str">
        <f>TEXT("4954566890139777404","0")</f>
        <v>4954566890139770000</v>
      </c>
    </row>
    <row r="21" spans="1:15" ht="12.75">
      <c r="A21" s="3">
        <v>44315.045428240737</v>
      </c>
      <c r="B21" s="5" t="s">
        <v>108</v>
      </c>
      <c r="C21" s="5" t="s">
        <v>15</v>
      </c>
      <c r="D21" s="4" t="s">
        <v>99</v>
      </c>
      <c r="E21" s="9" t="s">
        <v>17</v>
      </c>
      <c r="F21" s="5" t="s">
        <v>108</v>
      </c>
      <c r="O21" s="6" t="str">
        <f>TEXT("4954567254216226365","0")</f>
        <v>4954567254216220000</v>
      </c>
    </row>
    <row r="22" spans="1:15" ht="12.75">
      <c r="A22" s="3">
        <v>44315.052141203705</v>
      </c>
      <c r="B22" s="4" t="s">
        <v>100</v>
      </c>
      <c r="C22" s="4" t="s">
        <v>26</v>
      </c>
      <c r="D22" s="4" t="s">
        <v>101</v>
      </c>
      <c r="E22" s="4" t="s">
        <v>17</v>
      </c>
      <c r="F22" s="4" t="s">
        <v>102</v>
      </c>
      <c r="H22" s="4" t="s">
        <v>103</v>
      </c>
      <c r="I22" s="4" t="s">
        <v>104</v>
      </c>
      <c r="J22" s="5">
        <v>28</v>
      </c>
      <c r="K22" s="4" t="s">
        <v>21</v>
      </c>
      <c r="L22" s="4" t="s">
        <v>105</v>
      </c>
      <c r="M22" s="7" t="s">
        <v>106</v>
      </c>
      <c r="N22" s="5" t="s">
        <v>107</v>
      </c>
      <c r="O22" s="6" t="str">
        <f>TEXT("4954573050137111619","0")</f>
        <v>4954573050137110000</v>
      </c>
    </row>
    <row r="23" spans="1:15" ht="12.75">
      <c r="A23" s="3">
        <v>44315.053587962961</v>
      </c>
      <c r="B23" s="4" t="s">
        <v>108</v>
      </c>
      <c r="C23" s="4" t="s">
        <v>15</v>
      </c>
      <c r="D23" s="4" t="s">
        <v>85</v>
      </c>
      <c r="E23" s="4" t="s">
        <v>17</v>
      </c>
      <c r="F23" s="4" t="s">
        <v>109</v>
      </c>
      <c r="H23" s="4" t="s">
        <v>20</v>
      </c>
      <c r="I23" s="5">
        <v>44</v>
      </c>
      <c r="J23" s="4" t="s">
        <v>110</v>
      </c>
      <c r="K23" s="4" t="s">
        <v>111</v>
      </c>
      <c r="L23" s="5">
        <v>2019</v>
      </c>
      <c r="M23" s="5" t="s">
        <v>112</v>
      </c>
      <c r="N23" s="5" t="s">
        <v>113</v>
      </c>
      <c r="O23" s="6" t="str">
        <f>TEXT("4954574304211587723","0")</f>
        <v>4954574304211580000</v>
      </c>
    </row>
    <row r="24" spans="1:15" ht="12.75">
      <c r="A24" s="3">
        <v>44316.073437500003</v>
      </c>
      <c r="B24" s="5" t="s">
        <v>193</v>
      </c>
      <c r="C24" s="5" t="s">
        <v>42</v>
      </c>
      <c r="D24" s="5" t="s">
        <v>340</v>
      </c>
      <c r="E24" s="5" t="s">
        <v>17</v>
      </c>
      <c r="F24" s="5" t="s">
        <v>342</v>
      </c>
      <c r="G24" s="5" t="s">
        <v>116</v>
      </c>
      <c r="H24" s="5" t="s">
        <v>343</v>
      </c>
      <c r="I24" s="5" t="s">
        <v>344</v>
      </c>
      <c r="J24" s="5"/>
      <c r="K24" s="5" t="s">
        <v>346</v>
      </c>
      <c r="L24" s="5">
        <v>2020</v>
      </c>
      <c r="M24" s="40" t="s">
        <v>345</v>
      </c>
      <c r="N24" s="5"/>
      <c r="O24" s="6"/>
    </row>
    <row r="25" spans="1:15" ht="12.75">
      <c r="A25" s="3">
        <v>44315.082256944443</v>
      </c>
      <c r="B25" s="4" t="s">
        <v>14</v>
      </c>
      <c r="C25" s="5" t="s">
        <v>15</v>
      </c>
      <c r="D25" s="4" t="s">
        <v>115</v>
      </c>
      <c r="E25" s="4" t="s">
        <v>17</v>
      </c>
      <c r="F25" s="4" t="s">
        <v>116</v>
      </c>
      <c r="G25" s="4" t="s">
        <v>19</v>
      </c>
      <c r="H25" s="4" t="s">
        <v>20</v>
      </c>
      <c r="I25" s="5">
        <v>45</v>
      </c>
      <c r="J25" s="5">
        <v>1</v>
      </c>
      <c r="K25" s="4" t="s">
        <v>21</v>
      </c>
      <c r="L25" s="5">
        <v>2020</v>
      </c>
      <c r="M25" s="5" t="s">
        <v>23</v>
      </c>
      <c r="N25" s="5" t="s">
        <v>114</v>
      </c>
      <c r="O25" s="6" t="str">
        <f>TEXT("4954599071516276849","0")</f>
        <v>4954599071516270000</v>
      </c>
    </row>
    <row r="26" spans="1:15" ht="12.75">
      <c r="A26" s="3">
        <v>44315.083124999997</v>
      </c>
      <c r="B26" s="4" t="s">
        <v>14</v>
      </c>
      <c r="C26" s="5" t="s">
        <v>15</v>
      </c>
      <c r="D26" s="4" t="s">
        <v>117</v>
      </c>
      <c r="E26" s="4" t="s">
        <v>17</v>
      </c>
      <c r="F26" s="4" t="s">
        <v>116</v>
      </c>
      <c r="G26" s="4" t="s">
        <v>19</v>
      </c>
      <c r="H26" s="4" t="s">
        <v>20</v>
      </c>
      <c r="I26" s="5">
        <v>45</v>
      </c>
      <c r="J26" s="5">
        <v>1</v>
      </c>
      <c r="K26" s="4" t="s">
        <v>21</v>
      </c>
      <c r="L26" s="5">
        <v>2020</v>
      </c>
      <c r="M26" s="5" t="s">
        <v>23</v>
      </c>
      <c r="N26" s="5" t="s">
        <v>114</v>
      </c>
      <c r="O26" s="6" t="str">
        <f>TEXT("4954599821514375549","0")</f>
        <v>4954599821514370000</v>
      </c>
    </row>
    <row r="27" spans="1:15" ht="12.75">
      <c r="A27" s="3">
        <v>44315.190381944441</v>
      </c>
      <c r="B27" s="5" t="s">
        <v>118</v>
      </c>
      <c r="C27" s="4" t="s">
        <v>50</v>
      </c>
      <c r="D27" s="5" t="s">
        <v>119</v>
      </c>
      <c r="E27" s="4" t="s">
        <v>17</v>
      </c>
      <c r="F27" s="5" t="s">
        <v>120</v>
      </c>
      <c r="O27" s="6" t="str">
        <f>TEXT("4954692491221108318","0")</f>
        <v>4954692491221100000</v>
      </c>
    </row>
    <row r="28" spans="1:15" ht="12.75">
      <c r="A28" s="3">
        <v>44315.190694444442</v>
      </c>
      <c r="B28" s="5" t="s">
        <v>118</v>
      </c>
      <c r="C28" s="4" t="s">
        <v>50</v>
      </c>
      <c r="D28" s="5" t="s">
        <v>119</v>
      </c>
      <c r="E28" s="4" t="s">
        <v>17</v>
      </c>
      <c r="F28" s="5" t="s">
        <v>120</v>
      </c>
      <c r="O28" s="6" t="str">
        <f>TEXT("4954692761228095838","0")</f>
        <v>4954692761228090000</v>
      </c>
    </row>
    <row r="29" spans="1:15" ht="12.75">
      <c r="A29" s="3">
        <v>44315.190972222219</v>
      </c>
      <c r="B29" s="5" t="s">
        <v>118</v>
      </c>
      <c r="C29" s="4" t="s">
        <v>50</v>
      </c>
      <c r="D29" s="5" t="s">
        <v>119</v>
      </c>
      <c r="E29" s="4" t="s">
        <v>17</v>
      </c>
      <c r="F29" s="5" t="s">
        <v>120</v>
      </c>
      <c r="O29" s="6" t="str">
        <f>TEXT("4954693001229153536","0")</f>
        <v>4954693001229150000</v>
      </c>
    </row>
    <row r="30" spans="1:15" ht="12.75">
      <c r="A30" s="3">
        <v>44315.197662037041</v>
      </c>
      <c r="B30" s="5" t="s">
        <v>118</v>
      </c>
      <c r="C30" s="4" t="s">
        <v>50</v>
      </c>
      <c r="D30" s="5" t="s">
        <v>119</v>
      </c>
      <c r="E30" s="4" t="s">
        <v>17</v>
      </c>
      <c r="F30" s="5" t="s">
        <v>121</v>
      </c>
      <c r="H30" s="5" t="s">
        <v>122</v>
      </c>
      <c r="I30" s="5" t="s">
        <v>123</v>
      </c>
      <c r="J30" s="5" t="s">
        <v>124</v>
      </c>
      <c r="K30" s="4" t="s">
        <v>125</v>
      </c>
      <c r="L30" s="5" t="s">
        <v>126</v>
      </c>
      <c r="N30" s="5" t="s">
        <v>127</v>
      </c>
      <c r="O30" s="6" t="str">
        <f>TEXT("4954698781222645639","0")</f>
        <v>4954698781222640000</v>
      </c>
    </row>
    <row r="31" spans="1:15" ht="12.75">
      <c r="A31" s="3">
        <v>44315.217488425929</v>
      </c>
      <c r="B31" s="4" t="s">
        <v>128</v>
      </c>
      <c r="C31" s="4" t="s">
        <v>50</v>
      </c>
      <c r="D31" s="5" t="s">
        <v>129</v>
      </c>
      <c r="E31" s="4" t="s">
        <v>17</v>
      </c>
      <c r="F31" s="5" t="s">
        <v>130</v>
      </c>
      <c r="G31" s="5" t="s">
        <v>131</v>
      </c>
      <c r="H31" s="5" t="s">
        <v>132</v>
      </c>
      <c r="K31" s="4" t="s">
        <v>133</v>
      </c>
      <c r="L31" s="5" t="s">
        <v>134</v>
      </c>
      <c r="M31" s="7" t="s">
        <v>135</v>
      </c>
      <c r="N31" s="5" t="s">
        <v>136</v>
      </c>
      <c r="O31" s="6" t="str">
        <f>TEXT("4954715911221689350","0")</f>
        <v>4954715911221680000</v>
      </c>
    </row>
    <row r="32" spans="1:15" ht="12.75">
      <c r="A32" s="3">
        <v>44315.227523148147</v>
      </c>
      <c r="B32" s="4" t="s">
        <v>128</v>
      </c>
      <c r="C32" s="4" t="s">
        <v>50</v>
      </c>
      <c r="D32" s="5" t="s">
        <v>137</v>
      </c>
      <c r="E32" s="4" t="s">
        <v>17</v>
      </c>
      <c r="F32" s="5" t="s">
        <v>131</v>
      </c>
      <c r="G32" s="5" t="s">
        <v>130</v>
      </c>
      <c r="H32" s="5" t="s">
        <v>138</v>
      </c>
      <c r="I32" s="5" t="s">
        <v>139</v>
      </c>
      <c r="J32" s="5" t="s">
        <v>140</v>
      </c>
      <c r="L32" s="5" t="s">
        <v>141</v>
      </c>
      <c r="M32" s="7" t="s">
        <v>142</v>
      </c>
      <c r="O32" s="6" t="str">
        <f>TEXT("4954724581225821453","0")</f>
        <v>4954724581225820000</v>
      </c>
    </row>
    <row r="33" spans="1:16" ht="12.75">
      <c r="A33" s="3">
        <v>44315.3281712963</v>
      </c>
      <c r="B33" s="4" t="s">
        <v>143</v>
      </c>
      <c r="C33" s="4" t="s">
        <v>26</v>
      </c>
      <c r="D33" s="4" t="s">
        <v>144</v>
      </c>
      <c r="E33" s="4" t="s">
        <v>44</v>
      </c>
      <c r="H33" s="4" t="s">
        <v>67</v>
      </c>
      <c r="I33" s="5">
        <v>31</v>
      </c>
      <c r="J33" s="5">
        <v>4</v>
      </c>
      <c r="K33" s="4" t="s">
        <v>21</v>
      </c>
      <c r="L33" s="5">
        <v>2020</v>
      </c>
      <c r="M33" s="7" t="s">
        <v>145</v>
      </c>
      <c r="N33" s="5" t="s">
        <v>146</v>
      </c>
      <c r="O33" s="6" t="str">
        <f>TEXT("4954811545916080652","0")</f>
        <v>4954811545916080000</v>
      </c>
    </row>
    <row r="34" spans="1:16" ht="12.75">
      <c r="A34" s="3">
        <v>44315.332881944443</v>
      </c>
      <c r="B34" s="4" t="s">
        <v>143</v>
      </c>
      <c r="C34" s="4" t="s">
        <v>26</v>
      </c>
      <c r="D34" s="4" t="s">
        <v>147</v>
      </c>
      <c r="E34" s="4" t="s">
        <v>17</v>
      </c>
      <c r="F34" s="4" t="s">
        <v>148</v>
      </c>
      <c r="H34" s="4" t="s">
        <v>29</v>
      </c>
      <c r="I34" s="5">
        <v>59</v>
      </c>
      <c r="J34" s="5">
        <v>2</v>
      </c>
      <c r="K34" s="4" t="s">
        <v>21</v>
      </c>
      <c r="L34" s="5">
        <v>2020</v>
      </c>
      <c r="M34" s="7" t="s">
        <v>149</v>
      </c>
      <c r="N34" s="5" t="s">
        <v>150</v>
      </c>
      <c r="O34" s="6" t="str">
        <f>TEXT("4954815615919923558","0")</f>
        <v>4954815615919920000</v>
      </c>
    </row>
    <row r="35" spans="1:16" ht="12.75">
      <c r="A35" s="3"/>
      <c r="B35" s="4" t="s">
        <v>204</v>
      </c>
      <c r="C35" s="4" t="s">
        <v>42</v>
      </c>
      <c r="D35" s="4" t="s">
        <v>362</v>
      </c>
      <c r="E35" s="4" t="s">
        <v>17</v>
      </c>
      <c r="F35" s="4" t="s">
        <v>363</v>
      </c>
      <c r="H35" s="4" t="s">
        <v>354</v>
      </c>
      <c r="I35" s="5"/>
      <c r="J35" s="4"/>
      <c r="K35" s="4" t="s">
        <v>21</v>
      </c>
      <c r="L35" s="4">
        <v>2015</v>
      </c>
      <c r="M35" s="7"/>
      <c r="N35" s="5"/>
      <c r="O35" s="6" t="str">
        <f>TEXT("4955031868306851799","0")</f>
        <v>4955031868306850000</v>
      </c>
    </row>
    <row r="36" spans="1:16" ht="12.75">
      <c r="A36" s="3"/>
      <c r="B36" s="4"/>
      <c r="C36" s="4"/>
      <c r="D36" s="4"/>
      <c r="E36" s="4"/>
      <c r="F36" s="4"/>
      <c r="H36" s="4"/>
      <c r="I36" s="4"/>
      <c r="J36" s="5"/>
      <c r="K36" s="4"/>
      <c r="L36" s="4"/>
      <c r="M36" s="7"/>
      <c r="N36" s="5"/>
      <c r="O36" s="6" t="str">
        <f>TEXT("4955035738307184252","0")</f>
        <v>4955035738307180000</v>
      </c>
    </row>
    <row r="37" spans="1:16" ht="12.75">
      <c r="A37" s="3">
        <v>44315.829606481479</v>
      </c>
      <c r="B37" s="4" t="s">
        <v>151</v>
      </c>
      <c r="C37" s="4" t="s">
        <v>42</v>
      </c>
      <c r="D37" s="4" t="s">
        <v>152</v>
      </c>
      <c r="E37" s="4" t="s">
        <v>17</v>
      </c>
      <c r="F37" s="4" t="s">
        <v>153</v>
      </c>
      <c r="H37" s="4" t="s">
        <v>20</v>
      </c>
      <c r="I37" s="5">
        <v>45</v>
      </c>
      <c r="J37" s="5">
        <v>1</v>
      </c>
      <c r="K37" s="4" t="s">
        <v>21</v>
      </c>
      <c r="L37" s="4" t="s">
        <v>154</v>
      </c>
      <c r="M37" s="7" t="s">
        <v>155</v>
      </c>
      <c r="N37" s="5" t="s">
        <v>156</v>
      </c>
      <c r="O37" s="6" t="str">
        <f>TEXT("4955244782228262680","0")</f>
        <v>4955244782228260000</v>
      </c>
    </row>
    <row r="38" spans="1:16" ht="12.75">
      <c r="A38" s="3">
        <v>44315.832280092596</v>
      </c>
      <c r="B38" s="4" t="s">
        <v>157</v>
      </c>
      <c r="C38" s="4" t="s">
        <v>42</v>
      </c>
      <c r="D38" s="4" t="s">
        <v>158</v>
      </c>
      <c r="E38" s="4" t="s">
        <v>17</v>
      </c>
      <c r="F38" s="4" t="s">
        <v>159</v>
      </c>
      <c r="H38" s="4" t="s">
        <v>20</v>
      </c>
      <c r="I38" s="5">
        <v>45</v>
      </c>
      <c r="J38" s="5">
        <v>1</v>
      </c>
      <c r="K38" s="4" t="s">
        <v>21</v>
      </c>
      <c r="L38" s="4" t="s">
        <v>154</v>
      </c>
      <c r="M38" s="7" t="s">
        <v>155</v>
      </c>
      <c r="N38" s="5" t="s">
        <v>156</v>
      </c>
      <c r="O38" s="6" t="str">
        <f>TEXT("4955247092224929472","0")</f>
        <v>4955247092224920000</v>
      </c>
    </row>
    <row r="39" spans="1:16" ht="15.75" customHeight="1">
      <c r="A39" s="3">
        <v>44455.489756944444</v>
      </c>
      <c r="B39" s="5" t="s">
        <v>160</v>
      </c>
      <c r="C39" s="5" t="s">
        <v>42</v>
      </c>
      <c r="D39" s="5" t="s">
        <v>161</v>
      </c>
      <c r="E39" s="5" t="s">
        <v>17</v>
      </c>
      <c r="F39" s="5" t="s">
        <v>160</v>
      </c>
      <c r="G39" s="5" t="s">
        <v>162</v>
      </c>
      <c r="H39" s="5" t="s">
        <v>163</v>
      </c>
      <c r="I39" s="5">
        <v>2017</v>
      </c>
      <c r="K39" s="5" t="s">
        <v>164</v>
      </c>
      <c r="M39" s="7" t="s">
        <v>165</v>
      </c>
    </row>
    <row r="40" spans="1:16" ht="15.75" customHeight="1">
      <c r="A40" s="3">
        <v>44455.989618055559</v>
      </c>
      <c r="B40" s="5" t="s">
        <v>166</v>
      </c>
      <c r="C40" s="5" t="s">
        <v>26</v>
      </c>
      <c r="D40" s="5" t="s">
        <v>167</v>
      </c>
      <c r="E40" s="5" t="s">
        <v>17</v>
      </c>
      <c r="F40" s="5" t="s">
        <v>166</v>
      </c>
      <c r="G40" s="5" t="s">
        <v>168</v>
      </c>
      <c r="H40" s="5" t="s">
        <v>169</v>
      </c>
      <c r="I40" s="5" t="s">
        <v>170</v>
      </c>
      <c r="K40" s="5" t="s">
        <v>164</v>
      </c>
      <c r="M40" s="5">
        <v>21</v>
      </c>
    </row>
    <row r="41" spans="1:16" ht="15.75" customHeight="1">
      <c r="A41" s="3">
        <v>44455.992303240739</v>
      </c>
      <c r="B41" s="5" t="s">
        <v>166</v>
      </c>
      <c r="C41" s="5" t="s">
        <v>26</v>
      </c>
      <c r="D41" s="5" t="s">
        <v>171</v>
      </c>
      <c r="E41" s="5" t="s">
        <v>17</v>
      </c>
      <c r="F41" s="5" t="s">
        <v>172</v>
      </c>
      <c r="G41" s="5" t="s">
        <v>173</v>
      </c>
      <c r="H41" s="5" t="s">
        <v>174</v>
      </c>
      <c r="I41" s="5" t="s">
        <v>175</v>
      </c>
      <c r="K41" s="5" t="s">
        <v>164</v>
      </c>
      <c r="M41" s="5">
        <v>17</v>
      </c>
    </row>
    <row r="42" spans="1:16" ht="15.75" customHeight="1">
      <c r="A42" s="3">
        <v>44456.610671296294</v>
      </c>
      <c r="B42" s="5" t="s">
        <v>160</v>
      </c>
      <c r="C42" s="5" t="s">
        <v>26</v>
      </c>
      <c r="D42" s="5" t="s">
        <v>176</v>
      </c>
      <c r="E42" s="5" t="s">
        <v>17</v>
      </c>
      <c r="F42" s="5" t="s">
        <v>160</v>
      </c>
      <c r="G42" s="5" t="s">
        <v>178</v>
      </c>
      <c r="H42" s="5" t="s">
        <v>177</v>
      </c>
      <c r="I42" s="5">
        <v>2017</v>
      </c>
      <c r="K42" s="5" t="s">
        <v>164</v>
      </c>
      <c r="M42" s="7" t="s">
        <v>179</v>
      </c>
      <c r="P42" s="8" t="str">
        <f>HYPERLINK("https://www.jotform.com/uploads/ccsssc36/212555583029458/5076879622219139863/%D8%A7%D9%84%D9%83%D9%85%D8%A7%D9%84%D9%8A%D8%A9%20%D8%A7%D9%84%D8%B3%D9%88%D9%8A%D8%A9%20%D8%A7%D9%84%D8%B9%D8%B5%D8%A7%D8%A8%D9%8A%D8%A9.jpg","https://www.jotform.com/uploads/ccsssc36/212555583029458/5076879622219139863/الكمالية السوية العصابية.jpg")</f>
        <v>https://www.jotform.com/uploads/ccsssc36/212555583029458/5076879622219139863/الكمالية السوية العصابية.jpg</v>
      </c>
    </row>
    <row r="43" spans="1:16" ht="15.75" customHeight="1">
      <c r="A43" s="3">
        <v>44457.555439814816</v>
      </c>
      <c r="B43" s="5" t="s">
        <v>151</v>
      </c>
      <c r="C43" s="5" t="s">
        <v>42</v>
      </c>
      <c r="D43" s="5" t="s">
        <v>180</v>
      </c>
      <c r="E43" s="5" t="s">
        <v>228</v>
      </c>
      <c r="F43" s="5" t="s">
        <v>151</v>
      </c>
      <c r="H43" s="5" t="s">
        <v>181</v>
      </c>
      <c r="I43" s="5" t="s">
        <v>182</v>
      </c>
      <c r="K43" s="5" t="s">
        <v>164</v>
      </c>
      <c r="P43" s="8" t="str">
        <f>HYPERLINK("https://www.jotform.com/uploads/ccsssc36/212555583029458/5077695902396669238/photo_%D9%A2%D9%A0%D9%A2%D9%A1-%D9%A0%D9%A9-%D9%A1%D9%A8_%D9%A1%D9%A3-%D9%A1%D9%A9-%D9%A0%D9%A3.jpg","https://www.jotform.com/uploads/ccsssc36/212555583029458/5077695902396669238/photo_٢٠٢١-٠٩-١٨_١٣-١٩-٠٣.jpg")</f>
        <v>https://www.jotform.com/uploads/ccsssc36/212555583029458/5077695902396669238/photo_٢٠٢١-٠٩-١٨_١٣-١٩-٠٣.jpg</v>
      </c>
    </row>
    <row r="44" spans="1:16" ht="15.75" customHeight="1">
      <c r="A44" s="3">
        <v>44457.874895833331</v>
      </c>
      <c r="B44" s="5" t="s">
        <v>108</v>
      </c>
      <c r="C44" s="5" t="s">
        <v>50</v>
      </c>
      <c r="D44" s="5" t="s">
        <v>183</v>
      </c>
      <c r="E44" s="5" t="s">
        <v>17</v>
      </c>
      <c r="F44" s="5" t="s">
        <v>108</v>
      </c>
      <c r="G44" s="5" t="s">
        <v>184</v>
      </c>
      <c r="H44" s="5" t="s">
        <v>186</v>
      </c>
      <c r="I44" s="5">
        <v>2017</v>
      </c>
      <c r="K44" s="5" t="s">
        <v>164</v>
      </c>
      <c r="M44" s="7" t="s">
        <v>185</v>
      </c>
      <c r="P44" s="8" t="str">
        <f>HYPERLINK("https://www.jotform.com/uploads/ccsssc36/212555583029458/5077971916147209708/Screenshot_20210918_203740_com.google.android.apps.docs.jpg","https://www.jotform.com/uploads/ccsssc36/212555583029458/5077971916147209708/Screenshot_20210918_203740_com.google.android.apps.docs.jpg")</f>
        <v>https://www.jotform.com/uploads/ccsssc36/212555583029458/5077971916147209708/Screenshot_20210918_203740_com.google.android.apps.docs.jpg</v>
      </c>
    </row>
    <row r="45" spans="1:16" ht="15.75" customHeight="1">
      <c r="A45" s="3">
        <v>44463.44326388889</v>
      </c>
      <c r="B45" s="5" t="s">
        <v>187</v>
      </c>
      <c r="C45" s="5" t="s">
        <v>26</v>
      </c>
      <c r="D45" s="5" t="s">
        <v>188</v>
      </c>
      <c r="E45" s="5" t="s">
        <v>17</v>
      </c>
      <c r="F45" s="5" t="s">
        <v>189</v>
      </c>
      <c r="G45" s="5" t="s">
        <v>187</v>
      </c>
      <c r="H45" s="5" t="s">
        <v>190</v>
      </c>
      <c r="I45" s="5" t="s">
        <v>191</v>
      </c>
      <c r="K45" s="5" t="s">
        <v>164</v>
      </c>
      <c r="M45" s="7" t="s">
        <v>192</v>
      </c>
      <c r="P45" s="8" t="str">
        <f>HYPERLINK("https://www.jotform.com/uploads/ccsssc36/212555583029458/5082782989914174841/Screenshot_%D9%A2%D9%A0%D9%A2%D9%A1%D9%A0%D9%A9%D9%A2%D9%A4_%D9%A1%D9%A0%D9%A3%D9%A6%D9%A0%D9%A5.jpg","https://www.jotform.com/uploads/ccsssc36/212555583029458/5082782989914174841/Screenshot_٢٠٢١٠٩٢٤_١٠٣٦٠٥.jpg")</f>
        <v>https://www.jotform.com/uploads/ccsssc36/212555583029458/5082782989914174841/Screenshot_٢٠٢١٠٩٢٤_١٠٣٦٠٥.jpg</v>
      </c>
    </row>
    <row r="46" spans="1:16" ht="15.75" customHeight="1">
      <c r="A46" s="3">
        <v>44464.44326388889</v>
      </c>
      <c r="B46" s="5" t="s">
        <v>193</v>
      </c>
      <c r="C46" s="5" t="s">
        <v>199</v>
      </c>
      <c r="D46" s="5" t="s">
        <v>194</v>
      </c>
      <c r="E46" s="5" t="s">
        <v>17</v>
      </c>
      <c r="F46" s="9" t="s">
        <v>195</v>
      </c>
      <c r="G46" s="9" t="s">
        <v>196</v>
      </c>
      <c r="H46" s="10" t="s">
        <v>197</v>
      </c>
      <c r="K46" s="9" t="s">
        <v>198</v>
      </c>
    </row>
    <row r="47" spans="1:16" ht="15.75" customHeight="1">
      <c r="A47" s="3">
        <v>44465.44326388889</v>
      </c>
      <c r="B47" s="5" t="s">
        <v>193</v>
      </c>
      <c r="C47" s="5" t="s">
        <v>199</v>
      </c>
      <c r="D47" s="11" t="s">
        <v>200</v>
      </c>
      <c r="E47" s="5" t="s">
        <v>17</v>
      </c>
      <c r="F47" s="9" t="s">
        <v>201</v>
      </c>
      <c r="G47" s="9" t="s">
        <v>196</v>
      </c>
      <c r="H47" s="10" t="s">
        <v>202</v>
      </c>
      <c r="K47" s="9" t="s">
        <v>203</v>
      </c>
    </row>
    <row r="48" spans="1:16" ht="15.75" customHeight="1">
      <c r="A48" s="12">
        <v>44457.144571759258</v>
      </c>
      <c r="B48" s="5" t="s">
        <v>204</v>
      </c>
      <c r="C48" s="5" t="s">
        <v>199</v>
      </c>
      <c r="D48" s="5" t="s">
        <v>207</v>
      </c>
      <c r="E48" s="5" t="s">
        <v>17</v>
      </c>
      <c r="F48" s="5" t="s">
        <v>218</v>
      </c>
      <c r="G48" s="5" t="s">
        <v>219</v>
      </c>
      <c r="H48" s="5" t="s">
        <v>229</v>
      </c>
      <c r="I48" s="15">
        <v>43497</v>
      </c>
      <c r="K48" s="5" t="s">
        <v>198</v>
      </c>
      <c r="P48" s="8" t="str">
        <f>HYPERLINK("https://www.jotform.com/uploads/ccsssc36/212555331062446/5077340909787820690/%D8%A7%D9%84%D8%B4%D8%B9%D9%88%D8%B1%20%D8%A8%D8%A7%D9%84%D9%8A%D8%A7%D8%B3_6229.jpg","https://www.jotform.com/uploads/ccsssc36/212555331062446/5077340909787820690/الشعور بالياس_6229.jpg")</f>
        <v>https://www.jotform.com/uploads/ccsssc36/212555331062446/5077340909787820690/الشعور بالياس_6229.jpg</v>
      </c>
    </row>
    <row r="49" spans="1:16" ht="15.75" customHeight="1">
      <c r="A49" s="3">
        <v>44457.151006944441</v>
      </c>
      <c r="B49" s="5" t="s">
        <v>204</v>
      </c>
      <c r="C49" s="5" t="s">
        <v>199</v>
      </c>
      <c r="D49" s="5" t="s">
        <v>208</v>
      </c>
      <c r="E49" s="5" t="s">
        <v>17</v>
      </c>
      <c r="F49" s="5" t="s">
        <v>218</v>
      </c>
      <c r="G49" s="5" t="s">
        <v>220</v>
      </c>
      <c r="H49" s="5" t="s">
        <v>230</v>
      </c>
      <c r="I49" s="5">
        <v>2019</v>
      </c>
      <c r="K49" s="5" t="s">
        <v>198</v>
      </c>
      <c r="P49" s="8" t="str">
        <f>HYPERLINK("https://www.jotform.com/uploads/ccsssc36/212555331062446/5077346469781649908/%D9%85%D8%B9%D9%88%D9%82%D8%A7%D8%AA%20%D8%A7%D9%84%D8%AA%D8%B9%D9%84%D9%8A%D9%85%20%D8%A7%D9%84%D8%B1%D9%82%D9%85%D9%8A.jpg","https://www.jotform.com/uploads/ccsssc36/212555331062446/5077346469781649908/معوقات التعليم الرقمي.jpg")</f>
        <v>https://www.jotform.com/uploads/ccsssc36/212555331062446/5077346469781649908/معوقات التعليم الرقمي.jpg</v>
      </c>
    </row>
    <row r="50" spans="1:16" ht="15.75" customHeight="1">
      <c r="A50" s="3">
        <v>44457.155902777777</v>
      </c>
      <c r="B50" s="5" t="s">
        <v>204</v>
      </c>
      <c r="C50" s="5" t="s">
        <v>199</v>
      </c>
      <c r="D50" s="5" t="s">
        <v>209</v>
      </c>
      <c r="E50" s="5" t="s">
        <v>228</v>
      </c>
      <c r="F50" s="5" t="s">
        <v>218</v>
      </c>
      <c r="H50" s="5" t="s">
        <v>231</v>
      </c>
      <c r="I50" s="16">
        <v>43497</v>
      </c>
      <c r="K50" s="5" t="s">
        <v>238</v>
      </c>
      <c r="M50" s="7" t="s">
        <v>239</v>
      </c>
      <c r="P50" s="8" t="str">
        <f>HYPERLINK("https://www.jotform.com/uploads/ccsssc36/212555331062446/5077350709781247273/%D9%85%D9%87%D8%A7%D8%B1%D8%A7%D8%AA%20%D8%A7%D9%84%D8%A7%D8%AA%D8%B5%D8%A7%D9%84%20%D9%84%D8%AF%D9%89%20%D8%B7%D9%84%D8%A8%D8%A9%20%D8%A7%D9%84%D8%AC%D8%A7%D9%85%D8%B9%D8%A9.jpg","https://www.jotform.com/uploads/ccsssc36/212555331062446/5077350709781247273/مهارات الاتصال لدى طلبة الجامعة.jpg")</f>
        <v>https://www.jotform.com/uploads/ccsssc36/212555331062446/5077350709781247273/مهارات الاتصال لدى طلبة الجامعة.jpg</v>
      </c>
    </row>
    <row r="51" spans="1:16" ht="15.75" customHeight="1">
      <c r="A51" s="3">
        <v>44457.437025462961</v>
      </c>
      <c r="B51" s="5" t="s">
        <v>204</v>
      </c>
      <c r="C51" s="5" t="s">
        <v>199</v>
      </c>
      <c r="D51" s="5" t="s">
        <v>210</v>
      </c>
      <c r="E51" s="5" t="s">
        <v>17</v>
      </c>
      <c r="F51" s="5" t="s">
        <v>218</v>
      </c>
      <c r="G51" s="5" t="s">
        <v>221</v>
      </c>
      <c r="H51" s="5" t="s">
        <v>232</v>
      </c>
      <c r="I51" s="5">
        <v>2018</v>
      </c>
      <c r="K51" s="5" t="s">
        <v>164</v>
      </c>
      <c r="M51" s="7" t="s">
        <v>240</v>
      </c>
      <c r="P51" s="8" t="str">
        <f>HYPERLINK("https://www.jotform.com/uploads/ccsssc36/212555331062446/5077593584019412702/%D8%AE%D9%88%D8%A7%D8%A1%20%D8%A7%D9%84%D9%85%D8%B9%D9%86%D9%89.pdf","https://www.jotform.com/uploads/ccsssc36/212555331062446/5077593584019412702/خواء المعنى.pdf")</f>
        <v>https://www.jotform.com/uploads/ccsssc36/212555331062446/5077593584019412702/خواء المعنى.pdf</v>
      </c>
    </row>
    <row r="52" spans="1:16" ht="15.75" customHeight="1">
      <c r="A52" s="3">
        <v>44457.448206018518</v>
      </c>
      <c r="B52" s="5" t="s">
        <v>204</v>
      </c>
      <c r="C52" s="5" t="s">
        <v>199</v>
      </c>
      <c r="D52" s="5" t="s">
        <v>211</v>
      </c>
      <c r="E52" s="5" t="s">
        <v>228</v>
      </c>
      <c r="F52" s="5" t="s">
        <v>218</v>
      </c>
      <c r="H52" s="5" t="s">
        <v>233</v>
      </c>
      <c r="I52" s="5">
        <v>2019</v>
      </c>
      <c r="K52" s="5" t="s">
        <v>198</v>
      </c>
      <c r="M52" s="7" t="s">
        <v>241</v>
      </c>
      <c r="P52" s="8" t="e">
        <f>HYPERLINK("https://www.jotform.com/uploads/ccsssc36/212555331062446/5077603244014123923/%D8%AA%D9%88%D8%AC%D8%B3%20%D8%A7%D9%84%D8%A7%D8%AA%D8%B5%D8%A7%D9%84%20%D9%88%D8%B9%D9%84%D8%A7%D9%82%D8%AA%D9%87%20%D8%A8%D8%A7%D9%84%D8%AA%D9%84%D9%83%D8%A4%20%D8%A7%D9%84%D8%"&amp;"A7%D9%83%D8%A7%D8%AF%D9%8A%D9%85%D9%8A.jpg","https://www.jotform.com/uploads/ccsssc36/212555331062446/5077603244014123923/توجس الاتصال وعلاقته بالتلكؤ الاكاديمي.jpg")</f>
        <v>#VALUE!</v>
      </c>
    </row>
    <row r="53" spans="1:16" ht="15.75" customHeight="1">
      <c r="A53" s="3">
        <v>44457.452557870369</v>
      </c>
      <c r="B53" s="5" t="s">
        <v>204</v>
      </c>
      <c r="C53" s="5" t="s">
        <v>199</v>
      </c>
      <c r="D53" s="5" t="s">
        <v>212</v>
      </c>
      <c r="E53" s="5" t="s">
        <v>228</v>
      </c>
      <c r="F53" s="5" t="s">
        <v>218</v>
      </c>
      <c r="H53" s="5" t="s">
        <v>231</v>
      </c>
      <c r="I53" s="5">
        <v>2019</v>
      </c>
      <c r="K53" s="5" t="s">
        <v>238</v>
      </c>
      <c r="M53" s="7" t="s">
        <v>241</v>
      </c>
      <c r="P53" s="8" t="e">
        <f>HYPERLINK("https://www.jotform.com/uploads/ccsssc36/212555331062446/5077607014016005977/%D8%A7%D8%B3%D8%A7%D9%84%D9%8A%D8%A8%20%D8%A7%D8%AF%D8%A7%D8%B1%D8%A9%20%D8%A7%D9%84%D8%A7%D8%B2%D9%85%D8%A7%D8%AA%20%D8%A7%D9%84%D9%85%D8%AF%D8%B1%D8%B3%D9%8A%D8%A9%20%D9%84%D8%"&amp;"AF%D9%89%20%D9%85%D8%AF%D8%B1%D8%A7%D8%A1%20%D8%A7%D9%84%D9%85%D8%AF%D8%A7%D8%B1%D8%B3%20%D8%A7%D9%84%D8%A7%D8%A8%D8%AA%D8%AF%D8%A7%D8%A6%D9%8A%D8%A9%20%D9%88%D8%B9%D9%84%D8%A7%D9%82%D8%AA%D9%87%D8%A7%20%D8%A8%D8%A8%D8%B9%D8%B6%20%D8%A7%D9%84%D9%85%D8%AA%"&amp;"D8%BA%D9%8A%D8%B1%D8%A7%D8%AA.jpg","https://www.jotform.com/uploads/ccsssc36/212555331062446/5077607014016005977/اساليب ادارة الازمات المدرسية لدى مدراء المدارس الابتدائية وعلاقتها ببعض المتغيرات.jpg")</f>
        <v>#VALUE!</v>
      </c>
    </row>
    <row r="54" spans="1:16" ht="15.75" customHeight="1">
      <c r="A54" s="3">
        <v>44457.456793981481</v>
      </c>
      <c r="B54" s="5" t="s">
        <v>204</v>
      </c>
      <c r="C54" s="5" t="s">
        <v>199</v>
      </c>
      <c r="D54" s="5" t="s">
        <v>213</v>
      </c>
      <c r="E54" s="5" t="s">
        <v>17</v>
      </c>
      <c r="F54" s="5" t="s">
        <v>218</v>
      </c>
      <c r="G54" s="5" t="s">
        <v>220</v>
      </c>
      <c r="H54" s="5" t="s">
        <v>232</v>
      </c>
      <c r="I54" s="5">
        <v>2019</v>
      </c>
      <c r="K54" s="5" t="s">
        <v>164</v>
      </c>
      <c r="M54" s="7" t="s">
        <v>242</v>
      </c>
      <c r="P54" s="8" t="e">
        <f>HYPERLINK("https://www.jotform.com/uploads/ccsssc36/212555331062446/5077610674018753694/%D8%A7%D9%84%D9%83%D9%81%D8%A7%D9%8A%D8%A7%D8%AA%20%D8%A7%D9%84%D8%AA%D9%88%D8%A7%D8%B5%D9%84%D9%8A%D8%A9%20%D9%84%D8%AF%D9%89%20%D8%AA%D8%AF%D8%B1%D9%8A%D8%B3%D9%8A%20%D9%83%D9%"&amp;"84%D9%8A%D8%A9%20%D8%A7%D9%84%D8%AA%D8%B1%D8%A8%D9%8A%D8%A9%20%D9%84%D9%84%D8%B9%D9%84%D9%88%D9%85%20%D8%A7%D9%84%D8%A7%D9%86%D8%B3%D8%A7%D9%86%D9%8A%D8%A9.jpg","https://www.jotform.com/uploads/ccsssc36/212555331062446/5077610674018753694/الكفايات التواصلية لدى تدريسي كلية التربية للعلوم الانسانية.jpg")</f>
        <v>#VALUE!</v>
      </c>
    </row>
    <row r="55" spans="1:16" ht="15.75" customHeight="1">
      <c r="A55" s="3">
        <v>44457.462314814817</v>
      </c>
      <c r="B55" s="5" t="s">
        <v>204</v>
      </c>
      <c r="C55" s="5" t="s">
        <v>199</v>
      </c>
      <c r="D55" s="5" t="s">
        <v>205</v>
      </c>
      <c r="E55" s="5" t="s">
        <v>17</v>
      </c>
      <c r="F55" s="5" t="s">
        <v>222</v>
      </c>
      <c r="G55" s="5" t="s">
        <v>218</v>
      </c>
      <c r="H55" s="5" t="s">
        <v>234</v>
      </c>
      <c r="I55" s="5">
        <v>2019</v>
      </c>
      <c r="K55" s="5" t="s">
        <v>164</v>
      </c>
      <c r="M55" s="7" t="s">
        <v>242</v>
      </c>
      <c r="P55" s="8" t="e">
        <f>HYPERLINK("https://www.jotform.com/uploads/ccsssc36/212555331062446/5077615444015515375/%D9%85%D8%B4%D9%83%D9%84%D8%A7%D8%AA%20%D8%A7%D9%84%D9%85%D8%B1%D8%B4%D8%AF%D9%8A%D9%86%20%D8%A7%D9%84%D8%AA%D8%B1%D8%A8%D9%88%D9%8A%D9%8A%D9%86%20%D9%85%D9%86%20%D9%88%D8%AC%D9%"&amp;"87%D8%A9%20%D9%86%D8%B8%D8%B1%D9%87%D9%85%20%D9%88%D8%B9%D9%84%D8%A7%D9%82%D8%AA%D9%87%D8%A7%20%D8%A8%D8%AA%D9%82%D9%8A%D9%8A%D9%85%20%D9%85%D8%AF%D9%8A%D8%B1%20%D8%A7%D9%84%D9%85%D8%AF%D8%B1%D8%B3%D8%A9%20%D9%84%D8%A7%D8%AF%D8%A7%D8%A6%D9%87%D9%85.jpg","https://www.jotform.com/uploads/ccsssc36/212555331062446/5077615444015515375/مشكلات المرشدين التربويين من وجهة نظرهم وعلاقتها بتقييم مدير المدرسة لادائهم.jpg")</f>
        <v>#VALUE!</v>
      </c>
    </row>
    <row r="56" spans="1:16" ht="15.75" customHeight="1">
      <c r="A56" s="3">
        <v>44457.541875000003</v>
      </c>
      <c r="B56" s="5" t="s">
        <v>151</v>
      </c>
      <c r="C56" s="5" t="s">
        <v>199</v>
      </c>
      <c r="D56" s="5" t="s">
        <v>214</v>
      </c>
      <c r="E56" s="5" t="s">
        <v>17</v>
      </c>
      <c r="F56" s="5" t="s">
        <v>151</v>
      </c>
      <c r="G56" s="5" t="s">
        <v>223</v>
      </c>
      <c r="H56" s="5" t="s">
        <v>235</v>
      </c>
      <c r="I56" s="5">
        <v>2018</v>
      </c>
      <c r="K56" s="5" t="s">
        <v>164</v>
      </c>
      <c r="M56" s="7" t="s">
        <v>243</v>
      </c>
      <c r="P56" s="8" t="str">
        <f>HYPERLINK("https://www.jotform.com/uploads/ccsssc36/212555331062446/5077684182391413531/photo_%D9%A2%D9%A0%D9%A2%D9%A1-%D9%A0%D9%A9-%D9%A1%D9%A8_%D9%A1%D9%A2-%D9%A5%D9%A8-%D9%A4%D9%A4.jpg","https://www.jotform.com/uploads/ccsssc36/212555331062446/5077684182391413531/photo_٢٠٢١-٠٩-١٨_١٢-٥٨-٤٤.jpg")</f>
        <v>https://www.jotform.com/uploads/ccsssc36/212555331062446/5077684182391413531/photo_٢٠٢١-٠٩-١٨_١٢-٥٨-٤٤.jpg</v>
      </c>
    </row>
    <row r="57" spans="1:16" ht="15.75" customHeight="1">
      <c r="A57" s="3">
        <v>44458.016817129632</v>
      </c>
      <c r="B57" s="5" t="s">
        <v>206</v>
      </c>
      <c r="C57" s="5" t="s">
        <v>26</v>
      </c>
      <c r="D57" s="5" t="s">
        <v>215</v>
      </c>
      <c r="E57" s="5" t="s">
        <v>17</v>
      </c>
      <c r="F57" s="5" t="s">
        <v>224</v>
      </c>
      <c r="G57" s="5" t="s">
        <v>225</v>
      </c>
      <c r="H57" s="5" t="s">
        <v>20</v>
      </c>
      <c r="I57" s="5" t="s">
        <v>237</v>
      </c>
      <c r="K57" s="5" t="s">
        <v>164</v>
      </c>
      <c r="M57" s="7" t="s">
        <v>244</v>
      </c>
      <c r="P57" s="8" t="str">
        <f>HYPERLINK("https://www.jotform.com/uploads/ccsssc36/212555331062446/5078094528209176313/%D9%A2%D9%A0%D9%A2%D9%A1%D9%A0%D9%A9%D9%A1%D9%A9_%D9%A0%D9%A0%D9%A1%D9%A2%D9%A1%D9%A5.jpg","https://www.jotform.com/uploads/ccsssc36/212555331062446/5078094528209176313/٢٠٢١٠٩١٩_٠٠١٢١٥.jpg")</f>
        <v>https://www.jotform.com/uploads/ccsssc36/212555331062446/5078094528209176313/٢٠٢١٠٩١٩_٠٠١٢١٥.jpg</v>
      </c>
    </row>
    <row r="58" spans="1:16" ht="15.75" customHeight="1">
      <c r="A58" s="3">
        <v>44458.024664351855</v>
      </c>
      <c r="B58" s="5" t="s">
        <v>206</v>
      </c>
      <c r="C58" s="5" t="s">
        <v>26</v>
      </c>
      <c r="D58" s="5" t="s">
        <v>216</v>
      </c>
      <c r="E58" s="5" t="s">
        <v>17</v>
      </c>
      <c r="F58" s="5" t="s">
        <v>224</v>
      </c>
      <c r="H58" s="5" t="s">
        <v>236</v>
      </c>
      <c r="I58" s="17">
        <v>43525</v>
      </c>
      <c r="K58" s="5" t="s">
        <v>238</v>
      </c>
      <c r="M58" s="7" t="s">
        <v>245</v>
      </c>
      <c r="P58" s="8" t="str">
        <f>HYPERLINK("https://www.jotform.com/uploads/ccsssc36/212555331062446/5078101318205681615/_%D9%A0%D9%A7%D9%A0%D9%A9%D9%A0%D9%A3.jpg","https://www.jotform.com/uploads/ccsssc36/212555331062446/5078101318205681615/_٠٧٠٩٠٣.jpg")</f>
        <v>https://www.jotform.com/uploads/ccsssc36/212555331062446/5078101318205681615/_٠٧٠٩٠٣.jpg</v>
      </c>
    </row>
    <row r="59" spans="1:16" ht="15.75" customHeight="1">
      <c r="A59" s="37">
        <v>44459.024664351855</v>
      </c>
      <c r="B59" s="38" t="s">
        <v>116</v>
      </c>
      <c r="C59" s="38" t="s">
        <v>42</v>
      </c>
      <c r="D59" s="39" t="s">
        <v>217</v>
      </c>
      <c r="E59" s="5" t="s">
        <v>17</v>
      </c>
      <c r="F59" s="13" t="s">
        <v>226</v>
      </c>
      <c r="G59" s="14" t="s">
        <v>227</v>
      </c>
      <c r="H59" s="5" t="s">
        <v>235</v>
      </c>
      <c r="I59" s="5">
        <v>2018</v>
      </c>
      <c r="K59" s="5" t="s">
        <v>164</v>
      </c>
      <c r="M59" s="7" t="s">
        <v>243</v>
      </c>
    </row>
    <row r="60" spans="1:16" ht="15.75" customHeight="1">
      <c r="A60" s="3">
        <v>44460.024664351855</v>
      </c>
      <c r="B60" s="18" t="s">
        <v>246</v>
      </c>
      <c r="C60" s="5" t="s">
        <v>42</v>
      </c>
      <c r="D60" s="19" t="s">
        <v>247</v>
      </c>
      <c r="E60" s="5" t="s">
        <v>228</v>
      </c>
      <c r="F60" s="22" t="s">
        <v>246</v>
      </c>
      <c r="G60" s="19"/>
      <c r="H60" s="22" t="s">
        <v>253</v>
      </c>
      <c r="I60" s="18" t="s">
        <v>256</v>
      </c>
      <c r="K60" s="5" t="s">
        <v>164</v>
      </c>
    </row>
    <row r="61" spans="1:16" ht="15.75" customHeight="1">
      <c r="A61" s="3">
        <v>44461.024664351855</v>
      </c>
      <c r="B61" s="18" t="s">
        <v>246</v>
      </c>
      <c r="C61" s="5" t="s">
        <v>42</v>
      </c>
      <c r="D61" s="20" t="s">
        <v>248</v>
      </c>
      <c r="E61" s="5" t="s">
        <v>228</v>
      </c>
      <c r="F61" s="22" t="s">
        <v>246</v>
      </c>
      <c r="G61" s="19"/>
      <c r="H61" s="20" t="s">
        <v>254</v>
      </c>
      <c r="I61" s="18" t="s">
        <v>257</v>
      </c>
      <c r="K61" s="5" t="s">
        <v>164</v>
      </c>
    </row>
    <row r="62" spans="1:16" ht="15.75" customHeight="1">
      <c r="A62" s="3">
        <v>44462.024664351855</v>
      </c>
      <c r="B62" s="18" t="s">
        <v>246</v>
      </c>
      <c r="C62" s="5" t="s">
        <v>42</v>
      </c>
      <c r="D62" s="20" t="s">
        <v>249</v>
      </c>
      <c r="E62" s="5" t="s">
        <v>228</v>
      </c>
      <c r="F62" s="22" t="s">
        <v>246</v>
      </c>
      <c r="G62" s="19"/>
      <c r="H62" s="18" t="s">
        <v>255</v>
      </c>
      <c r="I62" s="22" t="s">
        <v>258</v>
      </c>
      <c r="K62" s="5" t="s">
        <v>164</v>
      </c>
    </row>
    <row r="63" spans="1:16" ht="15.75" customHeight="1" thickBot="1">
      <c r="A63" s="3">
        <v>44463.024664351855</v>
      </c>
      <c r="B63" s="18" t="s">
        <v>246</v>
      </c>
      <c r="C63" s="5" t="s">
        <v>42</v>
      </c>
      <c r="D63" s="21" t="s">
        <v>250</v>
      </c>
      <c r="E63" s="5" t="s">
        <v>252</v>
      </c>
      <c r="F63" s="22" t="s">
        <v>251</v>
      </c>
      <c r="G63" s="22" t="s">
        <v>246</v>
      </c>
      <c r="H63" s="18" t="s">
        <v>255</v>
      </c>
      <c r="I63" s="22" t="s">
        <v>258</v>
      </c>
      <c r="K63" s="5" t="s">
        <v>164</v>
      </c>
    </row>
    <row r="64" spans="1:16" ht="15.75" customHeight="1" thickBot="1">
      <c r="A64" s="3">
        <v>44464.024664351855</v>
      </c>
      <c r="B64" s="5" t="s">
        <v>25</v>
      </c>
      <c r="C64" s="5" t="s">
        <v>26</v>
      </c>
      <c r="D64" s="23" t="s">
        <v>259</v>
      </c>
      <c r="E64" s="23" t="s">
        <v>228</v>
      </c>
      <c r="F64" s="5" t="s">
        <v>25</v>
      </c>
      <c r="H64" s="25" t="s">
        <v>261</v>
      </c>
      <c r="I64" t="s">
        <v>263</v>
      </c>
      <c r="J64" s="26" t="s">
        <v>262</v>
      </c>
      <c r="K64" s="5" t="s">
        <v>164</v>
      </c>
      <c r="L64">
        <v>2015</v>
      </c>
      <c r="M64" s="27" t="s">
        <v>267</v>
      </c>
    </row>
    <row r="65" spans="1:16" ht="15.75" customHeight="1" thickBot="1">
      <c r="A65" s="3">
        <v>44465.024664351855</v>
      </c>
      <c r="B65" s="5" t="s">
        <v>25</v>
      </c>
      <c r="C65" s="5" t="s">
        <v>26</v>
      </c>
      <c r="D65" s="24" t="s">
        <v>260</v>
      </c>
      <c r="E65" s="24" t="s">
        <v>228</v>
      </c>
      <c r="F65" s="5" t="s">
        <v>25</v>
      </c>
      <c r="H65" s="25" t="s">
        <v>264</v>
      </c>
      <c r="I65" s="26" t="s">
        <v>266</v>
      </c>
      <c r="J65" s="26" t="s">
        <v>265</v>
      </c>
      <c r="K65" s="5" t="s">
        <v>164</v>
      </c>
      <c r="L65">
        <v>2016</v>
      </c>
      <c r="M65" s="27" t="s">
        <v>268</v>
      </c>
    </row>
    <row r="66" spans="1:16" ht="15.75" customHeight="1" thickBot="1">
      <c r="A66" s="3">
        <v>44465.024664351855</v>
      </c>
      <c r="B66" s="5" t="s">
        <v>143</v>
      </c>
      <c r="C66" s="5" t="s">
        <v>26</v>
      </c>
      <c r="D66" s="28" t="s">
        <v>274</v>
      </c>
      <c r="E66" s="24" t="s">
        <v>228</v>
      </c>
      <c r="F66" s="5" t="s">
        <v>28</v>
      </c>
      <c r="H66" s="25" t="s">
        <v>264</v>
      </c>
      <c r="I66">
        <v>41</v>
      </c>
      <c r="J66">
        <v>2</v>
      </c>
      <c r="K66" s="5" t="s">
        <v>164</v>
      </c>
      <c r="L66">
        <v>2016</v>
      </c>
      <c r="M66" s="30" t="s">
        <v>275</v>
      </c>
    </row>
    <row r="67" spans="1:16" ht="15.75" customHeight="1">
      <c r="A67" s="3">
        <v>44465.024664351855</v>
      </c>
      <c r="B67" s="9" t="s">
        <v>160</v>
      </c>
      <c r="C67" s="29" t="s">
        <v>42</v>
      </c>
      <c r="D67" s="9" t="s">
        <v>276</v>
      </c>
      <c r="E67" s="5" t="s">
        <v>252</v>
      </c>
      <c r="F67" s="9" t="s">
        <v>294</v>
      </c>
      <c r="G67" s="9" t="s">
        <v>295</v>
      </c>
      <c r="H67" s="9" t="s">
        <v>20</v>
      </c>
      <c r="I67" s="9">
        <v>2018</v>
      </c>
      <c r="K67" s="9" t="s">
        <v>164</v>
      </c>
      <c r="M67" s="35" t="s">
        <v>324</v>
      </c>
      <c r="P67" s="36" t="str">
        <f>HYPERLINK("https://www.jotform.com/uploads/ccsssc36/212555394563461/5075915632217880314/%D8%A7%D9%84%D8%B7%D8%A7%D9%82%D8%A9%20%D8%A7%D9%84%D9%86%D9%81%D8%B3%D9%8A%D8%A9.pdf","https://www.jotform.com/uploads/ccsssc36/212555394563461/5075915632217880314/الطاقة النفسية.pdf")</f>
        <v>https://www.jotform.com/uploads/ccsssc36/212555394563461/5075915632217880314/الطاقة النفسية.pdf</v>
      </c>
    </row>
    <row r="68" spans="1:16" ht="15.75" customHeight="1">
      <c r="A68" s="3">
        <v>44465.024664351855</v>
      </c>
      <c r="B68" s="9" t="s">
        <v>160</v>
      </c>
      <c r="C68" s="29" t="s">
        <v>42</v>
      </c>
      <c r="D68" s="9" t="s">
        <v>277</v>
      </c>
      <c r="E68" s="5" t="s">
        <v>252</v>
      </c>
      <c r="F68" s="9" t="s">
        <v>294</v>
      </c>
      <c r="G68" s="9" t="s">
        <v>296</v>
      </c>
      <c r="H68" s="9" t="s">
        <v>20</v>
      </c>
      <c r="I68" s="9">
        <v>2018</v>
      </c>
      <c r="K68" s="9" t="s">
        <v>164</v>
      </c>
      <c r="M68" s="35" t="s">
        <v>325</v>
      </c>
      <c r="P68" s="36" t="str">
        <f>HYPERLINK("https://www.jotform.com/uploads/ccsssc36/212555394563461/5075949002212540887/%D8%A7%D9%84%D8%B7%D8%A7%D9%82%D8%A9%20%D8%A7%D9%84%D9%86%D9%81%D8%B3%D9%8A%D8%A9.pdf","https://www.jotform.com/uploads/ccsssc36/212555394563461/5075949002212540887/الطاقة النفسية.pdf")</f>
        <v>https://www.jotform.com/uploads/ccsssc36/212555394563461/5075949002212540887/الطاقة النفسية.pdf</v>
      </c>
    </row>
    <row r="69" spans="1:16" ht="15.75" customHeight="1">
      <c r="A69" s="3">
        <v>44465.024664351855</v>
      </c>
      <c r="B69" s="9" t="s">
        <v>269</v>
      </c>
      <c r="C69" s="29" t="s">
        <v>272</v>
      </c>
      <c r="D69" s="9" t="s">
        <v>278</v>
      </c>
      <c r="E69" s="29" t="s">
        <v>228</v>
      </c>
      <c r="F69" s="9" t="s">
        <v>297</v>
      </c>
      <c r="G69" s="9" t="s">
        <v>298</v>
      </c>
      <c r="H69" s="9" t="s">
        <v>316</v>
      </c>
      <c r="I69" s="9" t="s">
        <v>309</v>
      </c>
      <c r="M69" s="9" t="s">
        <v>298</v>
      </c>
      <c r="P69" s="36" t="str">
        <f>HYPERLINK("https://www.jotform.com/uploads/ccsssc36/212555394563461/5076207878804623072/%D9%85%D8%AC%D9%84%D8%A9%20%D9%85%D9%8A%D8%B3%D8%A7%D9%86%20%D8%A8%D8%AD%D8%AB%20%D9%85%D9%81%D8%B1%D8%AF_Page2.jpg","https://www.jotform.com/uploads/ccsssc36/212555394563461/5076207878804623072/مجلة ميسان بحث مفرد_Page2.jpg")</f>
        <v>https://www.jotform.com/uploads/ccsssc36/212555394563461/5076207878804623072/مجلة ميسان بحث مفرد_Page2.jpg</v>
      </c>
    </row>
    <row r="70" spans="1:16" ht="15.75" customHeight="1">
      <c r="A70" s="3">
        <v>44465.024664351855</v>
      </c>
      <c r="B70" s="9" t="s">
        <v>204</v>
      </c>
      <c r="C70" s="29" t="s">
        <v>199</v>
      </c>
      <c r="D70" s="9" t="s">
        <v>279</v>
      </c>
      <c r="E70" s="29" t="s">
        <v>228</v>
      </c>
      <c r="F70" s="9" t="s">
        <v>218</v>
      </c>
      <c r="H70" s="9" t="s">
        <v>232</v>
      </c>
      <c r="I70" s="9">
        <v>2018</v>
      </c>
      <c r="K70" s="9" t="s">
        <v>164</v>
      </c>
      <c r="M70" s="35" t="s">
        <v>326</v>
      </c>
      <c r="P70" s="36" t="e">
        <f>HYPERLINK("https://www.jotform.com/uploads/ccsssc36/212555394563461/5077004272218992870/%D8%A7%D9%84%D8%AA%D8%B9%D8%B5%D8%A8%20%D9%84%D8%AF%D9%89%20%D8%B7%D9%84%D8%A8%D8%A9%20%D8%A7%D9%84%D8%AC%D8%A7%D9%85%D8%B9%D8%A9%20%D9%88%D8%B9%D9%84%D8%A7%D9%82%D8%AA%D9%87%20%"&amp;"D8%A8%D8%A7%D9%86%D9%85%D8%A7%D8%B7%20%D8%A7%D9%84%D8%AA%D9%86%D8%B4%D8%A6%D8%A9%20%D8%A7%D9%84%D8%A7%D8%B3%D8%B1%D9%8A%D8%A9.jpg","https://www.jotform.com/uploads/ccsssc36/212555394563461/5077004272218992870/التعصب لدى طلبة الجامعة وعلاقته بانماط التنشئة الاسرية.jpg")</f>
        <v>#VALUE!</v>
      </c>
    </row>
    <row r="71" spans="1:16" ht="15.75" customHeight="1">
      <c r="A71" s="3">
        <v>44465.024664351855</v>
      </c>
      <c r="B71" s="9" t="s">
        <v>204</v>
      </c>
      <c r="C71" s="29" t="s">
        <v>42</v>
      </c>
      <c r="D71" s="9" t="s">
        <v>280</v>
      </c>
      <c r="E71" s="29" t="s">
        <v>228</v>
      </c>
      <c r="F71" s="9" t="s">
        <v>218</v>
      </c>
      <c r="H71" s="9" t="s">
        <v>231</v>
      </c>
      <c r="I71" s="32">
        <v>43282</v>
      </c>
      <c r="K71" s="9" t="s">
        <v>238</v>
      </c>
      <c r="M71" s="35" t="s">
        <v>327</v>
      </c>
      <c r="P71" s="36" t="e">
        <f>HYPERLINK("https://www.jotform.com/uploads/ccsssc36/212555394563461/5077188289784622031/%D8%A7%D9%84%D9%85%D9%87%D8%A7%D8%B1%D8%A7%D8%AA%20%D8%A7%D9%84%D8%A7%D8%B1%D8%B4%D8%A7%D8%AF%D9%8A%D8%A9%20%D9%84%D8%AF%D9%89%20%D8%A7%D9%84%D9%85%D8%B1%D8%B4%D8%AF%D9%8A%D9%86%"&amp;"20%D8%A7%D9%84%D8%AA%D8%B1%D8%A8%D9%88%D9%8A%D9%8A%D9%86%20%D9%81%D9%8A%20%D8%A7%D9%84%D8%AA%D8%B9%D8%A7%D9%85%D9%84%20%D9%85%D8%B9%20%D8%A7%D9%84%D8%A7%D8%B2%D9%85%D8%A7%D8%AA%20%D9%88%D8%B9%D9%84%D8%A7%D9%82%D8%AA%D9%87%D8%A7%20%D8%A8%D8%A8%D8%B9%D8%B6%"&amp;"20%D8%A7%D9%84%D9%85%D8%AA%D8%BA%D9%8A%D8%B1%D8%A7%D8%AA.jpg","https://www.jotform.com/uploads/ccsssc36/212555394563461/5077188289784622031/المهارات الارشادية لدى المرشدين التربويين في التعامل مع الازمات وعلاقتها ببعض المتغيرات.jpg")</f>
        <v>#VALUE!</v>
      </c>
    </row>
    <row r="72" spans="1:16" ht="15.75" customHeight="1">
      <c r="A72" s="3">
        <v>44465.024664351855</v>
      </c>
      <c r="B72" s="9" t="s">
        <v>204</v>
      </c>
      <c r="C72" s="29" t="s">
        <v>42</v>
      </c>
      <c r="D72" s="9" t="s">
        <v>281</v>
      </c>
      <c r="E72" s="29" t="s">
        <v>17</v>
      </c>
      <c r="F72" s="9" t="s">
        <v>218</v>
      </c>
      <c r="G72" s="9" t="s">
        <v>299</v>
      </c>
      <c r="H72" s="9" t="s">
        <v>177</v>
      </c>
      <c r="I72" s="32">
        <v>43344</v>
      </c>
      <c r="K72" s="9" t="s">
        <v>164</v>
      </c>
      <c r="M72" s="35" t="s">
        <v>328</v>
      </c>
      <c r="P72" s="36" t="str">
        <f>HYPERLINK("https://www.jotform.com/uploads/ccsssc36/212555394563461/5077238749784093242/%D9%85%D8%B4%D9%83%D9%84%D8%A7%D8%AA%20%D8%B7%D9%84%D8%A8%D8%A9%20%D8%A7%D9%84%D9%85%D8%B1%D8%AD%D9%84%D8%A9%20%D8%A7%D9%84%D8%B1%D8%A7%D8%A8%D8%B9%D8%A9.pdf","https://www.jotform.com/uploads/ccsssc36/212555394563461/5077238749784093242/مشكلات طلبة المرحلة الرابعة.pdf")</f>
        <v>https://www.jotform.com/uploads/ccsssc36/212555394563461/5077238749784093242/مشكلات طلبة المرحلة الرابعة.pdf</v>
      </c>
    </row>
    <row r="73" spans="1:16" ht="15.75" customHeight="1">
      <c r="A73" s="3">
        <v>44465.024664351855</v>
      </c>
      <c r="B73" s="9" t="s">
        <v>204</v>
      </c>
      <c r="C73" s="29" t="s">
        <v>42</v>
      </c>
      <c r="D73" s="9" t="s">
        <v>282</v>
      </c>
      <c r="E73" s="29" t="s">
        <v>228</v>
      </c>
      <c r="F73" s="9" t="s">
        <v>218</v>
      </c>
      <c r="H73" s="9" t="s">
        <v>233</v>
      </c>
      <c r="I73" s="33">
        <v>43282</v>
      </c>
      <c r="P73" s="36" t="e">
        <f>HYPERLINK("https://www.jotform.com/uploads/ccsssc36/212555394563461/5077317439788788220/%D8%A7%D9%84%D8%AA%D9%88%D8%A7%D9%81%D9%82%20%D8%A7%D9%84%D8%B2%D9%88%D8%A7%D8%AC%D9%8A%20%D9%88%D8%B9%D9%84%D8%A7%D9%82%D8%AA%D9%87%20%D8%A8%D8%A7%D8%AF%D8%B1%D8%A7%D9%83%20%D8%"&amp;"A7%D9%84%D8%B2%D9%88%D8%AC%D8%A9%20%D9%84%D9%84%D9%85%D8%B3%D8%A4%D9%88%D9%84%D9%8A%D8%A7%D8%AA%20%D8%A7%D9%84%D8%A7%D8%B3%D8%B1%D9%8A%D8%A9.jpg","https://www.jotform.com/uploads/ccsssc36/212555394563461/5077317439788788220/التوافق الزواجي وعلاقته بادراك الزوجة للمسؤوليات الاسرية.jpg")</f>
        <v>#VALUE!</v>
      </c>
    </row>
    <row r="74" spans="1:16" ht="15.75" customHeight="1">
      <c r="A74" s="3">
        <v>44465.024664351855</v>
      </c>
      <c r="B74" s="9" t="s">
        <v>204</v>
      </c>
      <c r="C74" s="29" t="s">
        <v>42</v>
      </c>
      <c r="D74" s="9" t="s">
        <v>283</v>
      </c>
      <c r="E74" s="29" t="s">
        <v>17</v>
      </c>
      <c r="F74" s="9" t="s">
        <v>218</v>
      </c>
      <c r="G74" s="9" t="s">
        <v>300</v>
      </c>
      <c r="H74" s="9" t="s">
        <v>232</v>
      </c>
      <c r="I74" s="32">
        <v>43435</v>
      </c>
      <c r="K74" s="9" t="s">
        <v>164</v>
      </c>
      <c r="M74" s="35" t="s">
        <v>329</v>
      </c>
      <c r="P74" s="36" t="str">
        <f>HYPERLINK("https://www.jotform.com/uploads/ccsssc36/212555394563461/5077330519787022442/%D8%A7%D9%84%D8%AE%D8%AC%D9%84%20%D9%84%D8%AF%D9%89%20%D8%B7%D9%84%D8%A8%D8%A9%20%D8%A7%D9%84%D9%85%D8%B1%D8%AD%D9%84%D8%A9%20%D8%A7%D9%84%D8%A7%D9%88%D9%84%D9%89.jpg","https://www.jotform.com/uploads/ccsssc36/212555394563461/5077330519787022442/الخجل لدى طلبة المرحلة الاولى.jpg")</f>
        <v>https://www.jotform.com/uploads/ccsssc36/212555394563461/5077330519787022442/الخجل لدى طلبة المرحلة الاولى.jpg</v>
      </c>
    </row>
    <row r="75" spans="1:16" ht="15.75" customHeight="1">
      <c r="A75" s="3">
        <v>44465.024664351855</v>
      </c>
      <c r="B75" s="9" t="s">
        <v>151</v>
      </c>
      <c r="C75" s="29" t="s">
        <v>42</v>
      </c>
      <c r="D75" s="9" t="s">
        <v>284</v>
      </c>
      <c r="E75" s="29" t="s">
        <v>17</v>
      </c>
      <c r="F75" s="9" t="s">
        <v>151</v>
      </c>
      <c r="G75" s="9" t="s">
        <v>301</v>
      </c>
      <c r="H75" s="9" t="s">
        <v>232</v>
      </c>
      <c r="I75" s="32">
        <v>43435</v>
      </c>
      <c r="K75" s="9" t="s">
        <v>164</v>
      </c>
      <c r="M75" s="35" t="s">
        <v>330</v>
      </c>
      <c r="P75" s="36" t="str">
        <f>HYPERLINK("https://www.jotform.com/uploads/ccsssc36/212555394563461/5077334639783197919/%D8%A7%D9%84%D8%AE%D8%AC%D9%84%20%D9%84%D8%AF%D9%89%20%D8%B7%D9%84%D8%A8%D8%A9%20%D8%A7%D9%84%D9%85%D8%B1%D8%AD%D9%84%D8%A9%20%D8%A7%D9%84%D8%A7%D9%88%D9%84%D9%89.jpg","https://www.jotform.com/uploads/ccsssc36/212555394563461/5077334639783197919/الخجل لدى طلبة المرحلة الاولى.jpg")</f>
        <v>https://www.jotform.com/uploads/ccsssc36/212555394563461/5077334639783197919/الخجل لدى طلبة المرحلة الاولى.jpg</v>
      </c>
    </row>
    <row r="76" spans="1:16" ht="15.75" customHeight="1">
      <c r="A76" s="3">
        <v>44465.024664351855</v>
      </c>
      <c r="B76" s="9" t="s">
        <v>151</v>
      </c>
      <c r="C76" s="29" t="s">
        <v>42</v>
      </c>
      <c r="D76" s="9" t="s">
        <v>285</v>
      </c>
      <c r="E76" s="29" t="s">
        <v>228</v>
      </c>
      <c r="F76" s="9" t="s">
        <v>151</v>
      </c>
      <c r="H76" s="9" t="s">
        <v>67</v>
      </c>
      <c r="I76" s="9" t="s">
        <v>310</v>
      </c>
      <c r="K76" s="9" t="s">
        <v>164</v>
      </c>
      <c r="P76" s="36" t="str">
        <f>HYPERLINK("https://www.jotform.com/uploads/ccsssc36/212555394563461/5077688032397255534/photo_%D9%A2%D9%A0%D9%A2%D9%A1-%D9%A0%D9%A9-%D9%A1%D9%A8_%D9%A1%D9%A3-%D9%A0%D9%A2-%D9%A2%D9%A5.jpg","https://www.jotform.com/uploads/ccsssc36/212555394563461/5077688032397255534/photo_٢٠٢١-٠٩-١٨_١٣-٠٢-٢٥.jpg")</f>
        <v>https://www.jotform.com/uploads/ccsssc36/212555394563461/5077688032397255534/photo_٢٠٢١-٠٩-١٨_١٣-٠٢-٢٥.jpg</v>
      </c>
    </row>
    <row r="77" spans="1:16" ht="15.75" customHeight="1">
      <c r="A77" s="3">
        <v>44465.024664351855</v>
      </c>
      <c r="B77" s="9" t="s">
        <v>270</v>
      </c>
      <c r="C77" s="29" t="s">
        <v>273</v>
      </c>
      <c r="D77" s="9" t="s">
        <v>286</v>
      </c>
      <c r="E77" s="29" t="s">
        <v>17</v>
      </c>
      <c r="F77" s="9" t="s">
        <v>151</v>
      </c>
      <c r="G77" s="9" t="s">
        <v>302</v>
      </c>
      <c r="H77" s="9" t="s">
        <v>317</v>
      </c>
      <c r="I77" s="9" t="s">
        <v>311</v>
      </c>
      <c r="K77" s="9" t="s">
        <v>164</v>
      </c>
      <c r="P77" s="36" t="str">
        <f>HYPERLINK("https://www.jotform.com/uploads/ccsssc36/212555394563461/5077690402398687033/photo_%D9%A2%D9%A0%D9%A2%D9%A1-%D9%A0%D9%A9-%D9%A1%D9%A8_%D9%A1%D9%A3-%D9%A1%D9%A0-%D9%A0%D9%A4.jpg","https://www.jotform.com/uploads/ccsssc36/212555394563461/5077690402398687033/photo_٢٠٢١-٠٩-١٨_١٣-١٠-٠٤.jpg")</f>
        <v>https://www.jotform.com/uploads/ccsssc36/212555394563461/5077690402398687033/photo_٢٠٢١-٠٩-١٨_١٣-١٠-٠٤.jpg</v>
      </c>
    </row>
    <row r="78" spans="1:16" ht="15.75" customHeight="1">
      <c r="A78" s="3">
        <v>44465.024664351855</v>
      </c>
      <c r="B78" s="9" t="s">
        <v>206</v>
      </c>
      <c r="C78" s="29" t="s">
        <v>26</v>
      </c>
      <c r="D78" s="9" t="s">
        <v>287</v>
      </c>
      <c r="E78" s="29" t="s">
        <v>17</v>
      </c>
      <c r="F78" s="9" t="s">
        <v>303</v>
      </c>
      <c r="G78" s="9" t="s">
        <v>151</v>
      </c>
      <c r="H78" s="9" t="s">
        <v>318</v>
      </c>
      <c r="I78" s="9" t="s">
        <v>310</v>
      </c>
      <c r="K78" s="9" t="s">
        <v>164</v>
      </c>
      <c r="P78" s="36" t="str">
        <f>HYPERLINK("https://www.jotform.com/uploads/ccsssc36/212555394563461/5077692742395398956/photo_%D9%A2%D9%A0%D9%A2%D9%A1-%D9%A0%D9%A9-%D9%A1%D9%A8_%D9%A1%D9%A3-%D9%A1%D9%A3-%D9%A5%D9%A0.jpg","https://www.jotform.com/uploads/ccsssc36/212555394563461/5077692742395398956/photo_٢٠٢١-٠٩-١٨_١٣-١٣-٥٠.jpg")</f>
        <v>https://www.jotform.com/uploads/ccsssc36/212555394563461/5077692742395398956/photo_٢٠٢١-٠٩-١٨_١٣-١٣-٥٠.jpg</v>
      </c>
    </row>
    <row r="79" spans="1:16" ht="15.75" customHeight="1">
      <c r="A79" s="3">
        <v>44465.024664351855</v>
      </c>
      <c r="B79" s="9" t="s">
        <v>206</v>
      </c>
      <c r="C79" s="29" t="s">
        <v>26</v>
      </c>
      <c r="D79" s="9" t="s">
        <v>288</v>
      </c>
      <c r="E79" s="29" t="s">
        <v>17</v>
      </c>
      <c r="F79" s="9" t="s">
        <v>224</v>
      </c>
      <c r="G79" s="9" t="s">
        <v>304</v>
      </c>
      <c r="H79" s="9" t="s">
        <v>319</v>
      </c>
      <c r="I79" s="34">
        <v>43282</v>
      </c>
      <c r="K79" s="9" t="s">
        <v>164</v>
      </c>
      <c r="M79" s="35" t="s">
        <v>331</v>
      </c>
      <c r="P79" s="36" t="str">
        <f>HYPERLINK("https://www.jotform.com/uploads/ccsssc36/212555394563461/5077777873816592286/%D8%A8%D8%AD%D8%AB.png","https://www.jotform.com/uploads/ccsssc36/212555394563461/5077777873816592286/بحث.png")</f>
        <v>https://www.jotform.com/uploads/ccsssc36/212555394563461/5077777873816592286/بحث.png</v>
      </c>
    </row>
    <row r="80" spans="1:16" ht="15.75" customHeight="1">
      <c r="A80" s="3">
        <v>44465.024664351855</v>
      </c>
      <c r="B80" s="9" t="s">
        <v>206</v>
      </c>
      <c r="C80" s="29" t="s">
        <v>26</v>
      </c>
      <c r="D80" s="9" t="s">
        <v>289</v>
      </c>
      <c r="E80" s="29" t="s">
        <v>17</v>
      </c>
      <c r="F80" s="9" t="s">
        <v>224</v>
      </c>
      <c r="G80" s="9" t="s">
        <v>305</v>
      </c>
      <c r="H80" s="9" t="s">
        <v>320</v>
      </c>
      <c r="I80" s="9" t="s">
        <v>312</v>
      </c>
      <c r="K80" s="9" t="s">
        <v>164</v>
      </c>
      <c r="M80" s="35" t="s">
        <v>332</v>
      </c>
      <c r="P80" s="36" t="str">
        <f>HYPERLINK("https://www.jotform.com/uploads/ccsssc36/212555394563461/5078121198203943045/%D9%A2%D9%A0%D9%A2%D9%A1%D9%A0%D9%A9%D9%A1%D9%A5_%D9%A0%D9%A8%D9%A0%D9%A6%D9%A4%D9%A0.jpg","https://www.jotform.com/uploads/ccsssc36/212555394563461/5078121198203943045/٢٠٢١٠٩١٥_٠٨٠٦٤٠.jpg")</f>
        <v>https://www.jotform.com/uploads/ccsssc36/212555394563461/5078121198203943045/٢٠٢١٠٩١٥_٠٨٠٦٤٠.jpg</v>
      </c>
    </row>
    <row r="81" spans="1:166" ht="15.75" customHeight="1">
      <c r="A81" s="3">
        <v>44465.024664351855</v>
      </c>
      <c r="B81" s="9" t="s">
        <v>206</v>
      </c>
      <c r="C81" s="29" t="s">
        <v>26</v>
      </c>
      <c r="D81" s="9" t="s">
        <v>290</v>
      </c>
      <c r="E81" s="29" t="s">
        <v>17</v>
      </c>
      <c r="F81" s="9" t="s">
        <v>224</v>
      </c>
      <c r="G81" s="9" t="s">
        <v>306</v>
      </c>
      <c r="H81" s="9" t="s">
        <v>20</v>
      </c>
      <c r="I81" s="9" t="s">
        <v>313</v>
      </c>
      <c r="K81" s="9" t="s">
        <v>164</v>
      </c>
      <c r="M81" s="35" t="s">
        <v>333</v>
      </c>
      <c r="P81" s="36" t="str">
        <f>HYPERLINK("https://www.jotform.com/uploads/ccsssc36/212555394563461/5078127228208521293/%D9%A2%D9%A0%D9%A2%D9%A1%D9%A0%D9%A9%D9%A1%D9%A9_%D9%A0%D9%A1%D9%A1%D9%A4%D9%A0%D9%A7.jpg","https://www.jotform.com/uploads/ccsssc36/212555394563461/5078127228208521293/٢٠٢١٠٩١٩_٠١١٤٠٧.jpg")</f>
        <v>https://www.jotform.com/uploads/ccsssc36/212555394563461/5078127228208521293/٢٠٢١٠٩١٩_٠١١٤٠٧.jpg</v>
      </c>
    </row>
    <row r="82" spans="1:166" ht="15.75" customHeight="1">
      <c r="A82" s="3">
        <v>44465.024664351855</v>
      </c>
      <c r="B82" s="9" t="s">
        <v>187</v>
      </c>
      <c r="C82" s="29" t="s">
        <v>26</v>
      </c>
      <c r="D82" s="9" t="s">
        <v>291</v>
      </c>
      <c r="E82" s="29" t="s">
        <v>17</v>
      </c>
      <c r="F82" s="9" t="s">
        <v>307</v>
      </c>
      <c r="G82" s="9" t="s">
        <v>187</v>
      </c>
      <c r="H82" s="9" t="s">
        <v>321</v>
      </c>
      <c r="I82" s="9" t="s">
        <v>312</v>
      </c>
      <c r="K82" s="9" t="s">
        <v>164</v>
      </c>
      <c r="M82" s="35" t="s">
        <v>334</v>
      </c>
      <c r="P82" s="36" t="str">
        <f>HYPERLINK("https://www.jotform.com/uploads/ccsssc36/212555394563461/5078131068209605626/%D9%A2%D9%A0%D9%A2%D9%A1%D9%A0%D9%A9%D9%A1%D9%A5_%D9%A0%D9%A8%D9%A0%D9%A4%D9%A0%D9%A9.jpg","https://www.jotform.com/uploads/ccsssc36/212555394563461/5078131068209605626/٢٠٢١٠٩١٥_٠٨٠٤٠٩.jpg")</f>
        <v>https://www.jotform.com/uploads/ccsssc36/212555394563461/5078131068209605626/٢٠٢١٠٩١٥_٠٨٠٤٠٩.jpg</v>
      </c>
    </row>
    <row r="83" spans="1:166" ht="15.75" customHeight="1">
      <c r="A83" s="3">
        <v>44465.024664351855</v>
      </c>
      <c r="B83" s="9" t="s">
        <v>271</v>
      </c>
      <c r="C83" s="29" t="s">
        <v>42</v>
      </c>
      <c r="D83" s="31" t="s">
        <v>292</v>
      </c>
      <c r="E83" s="29" t="s">
        <v>17</v>
      </c>
      <c r="F83" s="9" t="s">
        <v>308</v>
      </c>
      <c r="G83" s="9" t="s">
        <v>271</v>
      </c>
      <c r="H83" s="10" t="s">
        <v>322</v>
      </c>
      <c r="I83" s="10" t="s">
        <v>314</v>
      </c>
      <c r="K83" s="9" t="s">
        <v>198</v>
      </c>
      <c r="M83" s="35" t="s">
        <v>335</v>
      </c>
      <c r="P83" s="36" t="str">
        <f>HYPERLINK("https://www.jotform.com/uploads/ccsssc36/212555394563461/5082779269912792984/Screenshot_20210924_095806_com.whatsapp.jpg","https://www.jotform.com/uploads/ccsssc36/212555394563461/5082779269912792984/Screenshot_20210924_095806_com.whatsapp.jpg")</f>
        <v>https://www.jotform.com/uploads/ccsssc36/212555394563461/5082779269912792984/Screenshot_20210924_095806_com.whatsapp.jpg</v>
      </c>
    </row>
    <row r="84" spans="1:166" ht="15.75" customHeight="1">
      <c r="A84" s="3">
        <v>44466.024664351855</v>
      </c>
      <c r="B84" s="9" t="s">
        <v>271</v>
      </c>
      <c r="C84" s="29" t="s">
        <v>42</v>
      </c>
      <c r="D84" s="31" t="s">
        <v>293</v>
      </c>
      <c r="E84" s="29" t="s">
        <v>17</v>
      </c>
      <c r="F84" s="9" t="s">
        <v>271</v>
      </c>
      <c r="G84" s="9"/>
      <c r="H84" s="31" t="s">
        <v>323</v>
      </c>
      <c r="I84" s="31" t="s">
        <v>315</v>
      </c>
      <c r="K84" s="9" t="s">
        <v>203</v>
      </c>
    </row>
    <row r="85" spans="1:166" ht="15.75" customHeight="1">
      <c r="A85" s="3">
        <v>44467.024664351855</v>
      </c>
      <c r="B85" s="9" t="s">
        <v>347</v>
      </c>
      <c r="C85" s="29" t="s">
        <v>42</v>
      </c>
      <c r="D85" s="9" t="s">
        <v>348</v>
      </c>
      <c r="E85" s="29" t="s">
        <v>17</v>
      </c>
      <c r="F85" s="5" t="s">
        <v>218</v>
      </c>
      <c r="H85" s="9" t="s">
        <v>163</v>
      </c>
      <c r="J85" s="9" t="s">
        <v>349</v>
      </c>
      <c r="K85" s="9" t="s">
        <v>164</v>
      </c>
      <c r="L85" s="41">
        <v>42540</v>
      </c>
    </row>
    <row r="86" spans="1:166" ht="15.75" customHeight="1">
      <c r="A86" s="3">
        <v>44467.024664351855</v>
      </c>
      <c r="B86" s="9" t="s">
        <v>347</v>
      </c>
      <c r="C86" s="29" t="s">
        <v>42</v>
      </c>
      <c r="D86" s="9" t="s">
        <v>350</v>
      </c>
      <c r="E86" s="29" t="s">
        <v>17</v>
      </c>
      <c r="F86" s="5" t="s">
        <v>218</v>
      </c>
      <c r="H86" s="31" t="s">
        <v>323</v>
      </c>
      <c r="I86" s="31">
        <v>41</v>
      </c>
      <c r="J86">
        <v>2</v>
      </c>
      <c r="K86" s="9" t="s">
        <v>164</v>
      </c>
      <c r="L86">
        <v>2016</v>
      </c>
    </row>
    <row r="87" spans="1:166" ht="15.75" customHeight="1">
      <c r="A87" s="3">
        <v>44467.024664351855</v>
      </c>
      <c r="B87" s="9" t="s">
        <v>347</v>
      </c>
      <c r="C87" s="29" t="s">
        <v>42</v>
      </c>
      <c r="D87" s="9" t="s">
        <v>351</v>
      </c>
      <c r="E87" s="29" t="s">
        <v>44</v>
      </c>
      <c r="F87" s="5" t="s">
        <v>218</v>
      </c>
      <c r="H87" s="31" t="s">
        <v>352</v>
      </c>
      <c r="I87" s="31">
        <v>321</v>
      </c>
      <c r="K87" s="9" t="s">
        <v>164</v>
      </c>
      <c r="L87">
        <v>2016</v>
      </c>
    </row>
    <row r="88" spans="1:166" ht="15.75" customHeight="1">
      <c r="A88" s="3">
        <v>44467.024664351855</v>
      </c>
      <c r="B88" s="9" t="s">
        <v>347</v>
      </c>
      <c r="C88" s="29" t="s">
        <v>42</v>
      </c>
      <c r="D88" s="9" t="s">
        <v>353</v>
      </c>
      <c r="E88" s="29" t="s">
        <v>17</v>
      </c>
      <c r="F88" s="5" t="s">
        <v>218</v>
      </c>
      <c r="H88" s="31" t="s">
        <v>354</v>
      </c>
      <c r="I88" s="31"/>
      <c r="J88">
        <v>47</v>
      </c>
      <c r="K88" s="9" t="s">
        <v>164</v>
      </c>
      <c r="L88">
        <v>2015</v>
      </c>
    </row>
    <row r="89" spans="1:166" ht="15.75" customHeight="1">
      <c r="A89" s="3">
        <v>44467.024664351855</v>
      </c>
      <c r="B89" s="9" t="s">
        <v>347</v>
      </c>
      <c r="C89" s="29" t="s">
        <v>42</v>
      </c>
      <c r="D89" s="9" t="s">
        <v>355</v>
      </c>
      <c r="E89" s="29" t="s">
        <v>17</v>
      </c>
      <c r="F89" s="5" t="s">
        <v>218</v>
      </c>
      <c r="H89" s="31" t="s">
        <v>323</v>
      </c>
      <c r="I89" s="31">
        <v>40</v>
      </c>
      <c r="J89">
        <v>1</v>
      </c>
      <c r="K89" s="9" t="s">
        <v>164</v>
      </c>
      <c r="L89">
        <v>2015</v>
      </c>
    </row>
    <row r="90" spans="1:166" ht="15.75" customHeight="1">
      <c r="A90" s="3">
        <v>44467.024664351855</v>
      </c>
      <c r="B90" s="9" t="s">
        <v>347</v>
      </c>
      <c r="C90" s="29" t="s">
        <v>42</v>
      </c>
      <c r="D90" s="9" t="s">
        <v>350</v>
      </c>
      <c r="E90" s="29" t="s">
        <v>17</v>
      </c>
      <c r="F90" s="5" t="s">
        <v>218</v>
      </c>
      <c r="H90" s="31" t="s">
        <v>323</v>
      </c>
      <c r="I90" s="31"/>
      <c r="K90" s="9" t="s">
        <v>164</v>
      </c>
      <c r="L90">
        <v>2015</v>
      </c>
    </row>
    <row r="91" spans="1:166" ht="15.75" customHeight="1">
      <c r="A91" s="3">
        <v>44467.024664351855</v>
      </c>
      <c r="B91" s="9" t="s">
        <v>347</v>
      </c>
      <c r="C91" s="29" t="s">
        <v>42</v>
      </c>
      <c r="D91" s="9" t="s">
        <v>356</v>
      </c>
      <c r="E91" s="29" t="s">
        <v>17</v>
      </c>
      <c r="F91" s="5" t="s">
        <v>218</v>
      </c>
      <c r="H91" s="31" t="s">
        <v>357</v>
      </c>
      <c r="K91" s="9" t="s">
        <v>164</v>
      </c>
      <c r="L91">
        <v>2015</v>
      </c>
    </row>
    <row r="92" spans="1:166" ht="15.75" customHeight="1">
      <c r="A92" s="3"/>
      <c r="B92" s="49" t="s">
        <v>206</v>
      </c>
      <c r="C92" s="29" t="s">
        <v>26</v>
      </c>
      <c r="D92" s="49" t="s">
        <v>358</v>
      </c>
      <c r="E92" s="29" t="s">
        <v>17</v>
      </c>
      <c r="F92" s="50" t="s">
        <v>306</v>
      </c>
      <c r="G92" s="44" t="s">
        <v>224</v>
      </c>
      <c r="H92" s="51" t="s">
        <v>359</v>
      </c>
      <c r="I92" s="44"/>
      <c r="J92" s="52" t="s">
        <v>360</v>
      </c>
      <c r="K92" s="49" t="s">
        <v>164</v>
      </c>
      <c r="L92" s="44">
        <v>2016</v>
      </c>
      <c r="M92" t="s">
        <v>361</v>
      </c>
    </row>
    <row r="93" spans="1:166" ht="15.75" customHeight="1" thickBot="1">
      <c r="A93" s="46"/>
      <c r="B93" s="47"/>
      <c r="C93" s="47"/>
      <c r="D93" s="47"/>
      <c r="E93" s="47"/>
      <c r="F93" s="47"/>
      <c r="G93" s="47"/>
      <c r="H93" s="48"/>
      <c r="I93" s="47"/>
      <c r="J93" s="47"/>
      <c r="K93" s="45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</row>
    <row r="94" spans="1:166" ht="15.75" customHeight="1">
      <c r="B94" s="42" t="s">
        <v>336</v>
      </c>
      <c r="C94" s="43"/>
      <c r="D94" s="43" t="s">
        <v>338</v>
      </c>
    </row>
    <row r="95" spans="1:166" ht="15.75" customHeight="1">
      <c r="B95" s="42" t="s">
        <v>337</v>
      </c>
      <c r="C95" s="43"/>
      <c r="D95" s="43" t="s">
        <v>339</v>
      </c>
    </row>
    <row r="96" spans="1:166" ht="15.75" customHeight="1">
      <c r="B96" s="44"/>
      <c r="C96" s="44"/>
      <c r="D96" s="44"/>
      <c r="G96" s="9"/>
      <c r="H96" s="9"/>
      <c r="J96" s="9"/>
    </row>
  </sheetData>
  <hyperlinks>
    <hyperlink ref="M4" r:id="rId1"/>
    <hyperlink ref="M5" r:id="rId2"/>
    <hyperlink ref="M6" r:id="rId3"/>
    <hyperlink ref="M7" r:id="rId4"/>
    <hyperlink ref="M14" r:id="rId5"/>
    <hyperlink ref="M15" r:id="rId6"/>
    <hyperlink ref="M16" r:id="rId7"/>
    <hyperlink ref="M22" r:id="rId8"/>
    <hyperlink ref="M31" r:id="rId9" location="keywords"/>
    <hyperlink ref="M32" r:id="rId10"/>
    <hyperlink ref="M33" r:id="rId11"/>
    <hyperlink ref="M34" r:id="rId12"/>
    <hyperlink ref="M37" r:id="rId13"/>
    <hyperlink ref="M38" r:id="rId14"/>
    <hyperlink ref="M39" r:id="rId15"/>
    <hyperlink ref="M42" r:id="rId16"/>
    <hyperlink ref="M44" r:id="rId17"/>
    <hyperlink ref="M45" r:id="rId18"/>
    <hyperlink ref="M50" r:id="rId19"/>
    <hyperlink ref="M51" r:id="rId20"/>
    <hyperlink ref="M52" r:id="rId21"/>
    <hyperlink ref="M53" r:id="rId22"/>
    <hyperlink ref="M54" r:id="rId23"/>
    <hyperlink ref="M55" r:id="rId24"/>
    <hyperlink ref="M56" r:id="rId25"/>
    <hyperlink ref="M57" r:id="rId26"/>
    <hyperlink ref="M58" r:id="rId27"/>
    <hyperlink ref="M59" r:id="rId28"/>
    <hyperlink ref="M64" r:id="rId29"/>
    <hyperlink ref="M65" r:id="rId30"/>
    <hyperlink ref="M66" r:id="rId31"/>
    <hyperlink ref="M67" r:id="rId32"/>
    <hyperlink ref="M68" r:id="rId33"/>
    <hyperlink ref="M70" r:id="rId34"/>
    <hyperlink ref="M71" r:id="rId35"/>
    <hyperlink ref="M72" r:id="rId36"/>
    <hyperlink ref="M74" r:id="rId37"/>
    <hyperlink ref="M75" r:id="rId38"/>
    <hyperlink ref="M79" r:id="rId39"/>
    <hyperlink ref="M80" r:id="rId40"/>
    <hyperlink ref="M81" r:id="rId41"/>
    <hyperlink ref="M82" r:id="rId42"/>
    <hyperlink ref="M83" r:id="rId43"/>
    <hyperlink ref="M24" r:id="rId44"/>
  </hyperlinks>
  <pageMargins left="0.7" right="0.7" top="0.75" bottom="0.75" header="0.3" footer="0.3"/>
  <pageSetup paperSize="9" orientation="portrait" verticalDpi="0" r:id="rId45"/>
  <drawing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نتاجات بحثيه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DR.Ahmed Saker 2O14</cp:lastModifiedBy>
  <dcterms:modified xsi:type="dcterms:W3CDTF">2021-10-18T15:58:09Z</dcterms:modified>
</cp:coreProperties>
</file>